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firstSheet="1" activeTab="1"/>
  </bookViews>
  <sheets>
    <sheet name="мониторинг" sheetId="1" r:id="rId1"/>
    <sheet name="физкультура" sheetId="2" r:id="rId2"/>
    <sheet name="соц-ком" sheetId="3" r:id="rId3"/>
    <sheet name="познават" sheetId="4" r:id="rId4"/>
    <sheet name="речевое" sheetId="5" r:id="rId5"/>
    <sheet name="худ-эст" sheetId="6" r:id="rId6"/>
    <sheet name="музыка" sheetId="7" r:id="rId7"/>
    <sheet name="дети" sheetId="8" r:id="rId8"/>
    <sheet name="Аннотация" sheetId="9" r:id="rId9"/>
  </sheets>
  <definedNames/>
  <calcPr fullCalcOnLoad="1"/>
</workbook>
</file>

<file path=xl/sharedStrings.xml><?xml version="1.0" encoding="utf-8"?>
<sst xmlns="http://schemas.openxmlformats.org/spreadsheetml/2006/main" count="254" uniqueCount="100">
  <si>
    <t>Сводная образовательного процесса</t>
  </si>
  <si>
    <t>№ п/п</t>
  </si>
  <si>
    <t>Имя,</t>
  </si>
  <si>
    <t>Уровень развития по образовательным областям</t>
  </si>
  <si>
    <t>фамилия ребенка</t>
  </si>
  <si>
    <t>Физическая культура</t>
  </si>
  <si>
    <t>социально-коммуникативное</t>
  </si>
  <si>
    <t>Познавательное развитие</t>
  </si>
  <si>
    <t xml:space="preserve">Речевое развитие </t>
  </si>
  <si>
    <t>художественно-эстетическое</t>
  </si>
  <si>
    <t>Музыкально-художественная деятельность</t>
  </si>
  <si>
    <t>Итоговый результат</t>
  </si>
  <si>
    <t>Уровень</t>
  </si>
  <si>
    <t>н.г.</t>
  </si>
  <si>
    <t>к.г.</t>
  </si>
  <si>
    <t>Итоговый пок. по гр. (ср. значение)</t>
  </si>
  <si>
    <r>
      <t xml:space="preserve">"3" Сформирован </t>
    </r>
    <r>
      <rPr>
        <b/>
        <sz val="8"/>
        <color indexed="16"/>
        <rFont val="Times New Roman"/>
        <family val="1"/>
      </rPr>
      <t>(В)</t>
    </r>
  </si>
  <si>
    <r>
      <t xml:space="preserve">"2" Находится в стадии формирования </t>
    </r>
    <r>
      <rPr>
        <b/>
        <sz val="8"/>
        <color indexed="16"/>
        <rFont val="Times New Roman"/>
        <family val="1"/>
      </rPr>
      <t>(С)</t>
    </r>
  </si>
  <si>
    <r>
      <t xml:space="preserve">"1" Не сформирован </t>
    </r>
    <r>
      <rPr>
        <b/>
        <sz val="8"/>
        <color indexed="16"/>
        <rFont val="Times New Roman"/>
        <family val="1"/>
      </rPr>
      <t>(НС)</t>
    </r>
  </si>
  <si>
    <t xml:space="preserve">Образовательная область «Физкультура» </t>
  </si>
  <si>
    <t>Фамилия, имя ребенка</t>
  </si>
  <si>
    <t>Умеет лазать по гимнастической стенке, прыгать в длину с места, с разбега, в высоту с разбега, через скакалку</t>
  </si>
  <si>
    <t>Умеет перестраиваться в колонну по трое, четверо, равняться, размыкаться, выполнять повороты в колонне</t>
  </si>
  <si>
    <t>Умеет метать предметы правой и левой руками в вертикальную и горизонтальную цели, отбивает и ловит мяч</t>
  </si>
  <si>
    <t>Ходит на лыжах, катается на самокате, участвует в спортивных играх, умеет плавать</t>
  </si>
  <si>
    <t>Соблюдает элементарные правила личной гигиены, самообслуживания, имеет навыки опрятности</t>
  </si>
  <si>
    <t>Знает о важных и вредных факторах здоровья, о значении для здоровья утренней гимнастики, закаливания, соблюдения режима дня</t>
  </si>
  <si>
    <t>Итоговый показатель по каждому ребенку (ср. значение)</t>
  </si>
  <si>
    <t>Итоговый показатель по группе (среднее значение)</t>
  </si>
  <si>
    <t xml:space="preserve">Образовательная область «Социально-коммуникативное развитие»  </t>
  </si>
  <si>
    <t>№ п/ п</t>
  </si>
  <si>
    <t>Договаривается и принимает роль в игре со сверстниками, соблюдает ролевое поведение, проявляет инициативу в игре, обогащает сюжет</t>
  </si>
  <si>
    <t>Оценивает свои возможности, соблюдает правила и преодолевает трудности в дидактических играх, может объяснить сверстникам правила игры</t>
  </si>
  <si>
    <t>Имеет в творческом опыте несколько ролей в спектаклях, использует средства художественной выразительности (мимику, пантомимику)</t>
  </si>
  <si>
    <t>Выполняет обязанности дежурного по столовой, правильно сервирует стол</t>
  </si>
  <si>
    <t>Поддерживает порядок в группе и на участке, выполняет поручения по уходу за растениями и животными</t>
  </si>
  <si>
    <t>Соблюдает элементарные правила поведения в детском саду, на улице, в транспортепо столовой</t>
  </si>
  <si>
    <t>Знает и соблюдает элементарные правила поведения в природе (способы безопасного взаимодействия с растениями и животными, бережного отношения к окружающей природе)отношения к окружающей природе)</t>
  </si>
  <si>
    <t>Соблюдает элементарные правила дорожного движения, различает и называет специальные виды транспорта, объясняет их назначение, понимает значения сигналов светофора. Узнает и называет некоторые дорожные знаки</t>
  </si>
  <si>
    <t xml:space="preserve">Итоговый показатель по каждому ребенку </t>
  </si>
  <si>
    <t>Итоговый показатель по группе (ср.значение)</t>
  </si>
  <si>
    <r>
      <t xml:space="preserve">"3" Сформирован </t>
    </r>
    <r>
      <rPr>
        <b/>
        <sz val="8"/>
        <color indexed="16"/>
        <rFont val="Times New Roman"/>
        <family val="1"/>
      </rPr>
      <t>(В)"3" Сформирован (В)</t>
    </r>
  </si>
  <si>
    <t xml:space="preserve">Образовательная область «Познавательное развитие»  </t>
  </si>
  <si>
    <t>№п/п</t>
  </si>
  <si>
    <t>Знает свои имя и   фамилию, адрес   проживания,  имена и фамилии родителей, их профессии</t>
  </si>
  <si>
    <t>Знает столицу России. Может назвать некоторые   достопримечательности родного   города</t>
  </si>
  <si>
    <t>Знает   о   значении солнца, воздуха, воды для человека</t>
  </si>
  <si>
    <t>Ориентируется в   пространстве (на себе, на другом  человеке, от предмета, на плоскости)</t>
  </si>
  <si>
    <t>Называет виды транспорта, инструменты, бытовую      технику.   Определяет    материал (бумага, дерево, металл,   пластмасса)</t>
  </si>
  <si>
    <t>Правильно    пользуется       порядковыми   количественными     числительными   до   10, уравнивает 2 группы  предметов  (+1 и-1)</t>
  </si>
  <si>
    <t>Различает   круг, квадрат,   треугольник, прямоугольник,    овал. Соотносит  объемные и плоскостные фигуры</t>
  </si>
  <si>
    <t>Выкладывает ряд    предметов по   длине,   ширине,  высоте, сравнивает    на глаз, проверяет приложением и наложением</t>
  </si>
  <si>
    <t>Ориентируется   во   времени (вчера - сегодня - завтра; сначала - потом).   Называет времена   года, части суток, дни недели</t>
  </si>
  <si>
    <t>Итоговый показатель по каждому ребенку (ср.значение)</t>
  </si>
  <si>
    <t>Итоговый пок-ль по группе (ср. значение)</t>
  </si>
  <si>
    <t>разделить на число детей</t>
  </si>
  <si>
    <t xml:space="preserve">Образовательная область «Речевое развитие»  </t>
  </si>
  <si>
    <t>Развитие речи</t>
  </si>
  <si>
    <t>Худ. литература</t>
  </si>
  <si>
    <t>Составляет по образцу рассказы по сюжетной картине, по серии картин, пересказывает относительно точно литературные произведения</t>
  </si>
  <si>
    <t>Определяет место звука в слове</t>
  </si>
  <si>
    <t>Подбирает к существительному прилагательные, умеет подбирать синонимы</t>
  </si>
  <si>
    <t>Знает 2—3 стихотворения, 2—3 считалки, 2—3 загадки</t>
  </si>
  <si>
    <t>Инсценирует небольшие сказки, читает по ролям стихотворение</t>
  </si>
  <si>
    <t>Называет любимого писа-теля, любимые сказки и рассказы</t>
  </si>
  <si>
    <r>
      <t>Итоговый</t>
    </r>
    <r>
      <rPr>
        <sz val="9"/>
        <color indexed="8"/>
        <rFont val="Arial Unicode MS"/>
        <family val="2"/>
      </rPr>
      <t xml:space="preserve"> </t>
    </r>
    <r>
      <rPr>
        <sz val="9"/>
        <color indexed="8"/>
        <rFont val="Times New Roman"/>
        <family val="1"/>
      </rPr>
      <t>пок</t>
    </r>
    <r>
      <rPr>
        <sz val="9"/>
        <color indexed="8"/>
        <rFont val="Arial Unicode MS"/>
        <family val="2"/>
      </rPr>
      <t>-</t>
    </r>
    <r>
      <rPr>
        <sz val="9"/>
        <color indexed="8"/>
        <rFont val="Times New Roman"/>
        <family val="1"/>
      </rPr>
      <t>ль</t>
    </r>
    <r>
      <rPr>
        <sz val="9"/>
        <color indexed="8"/>
        <rFont val="Arial Unicode MS"/>
        <family val="2"/>
      </rPr>
      <t xml:space="preserve"> </t>
    </r>
    <r>
      <rPr>
        <sz val="9"/>
        <color indexed="8"/>
        <rFont val="Times New Roman"/>
        <family val="1"/>
      </rPr>
      <t>по</t>
    </r>
    <r>
      <rPr>
        <sz val="9"/>
        <color indexed="8"/>
        <rFont val="Arial Unicode MS"/>
        <family val="2"/>
      </rPr>
      <t xml:space="preserve"> </t>
    </r>
    <r>
      <rPr>
        <sz val="9"/>
        <color indexed="8"/>
        <rFont val="Times New Roman"/>
        <family val="1"/>
      </rPr>
      <t>группе</t>
    </r>
    <r>
      <rPr>
        <sz val="9"/>
        <color indexed="8"/>
        <rFont val="Arial Unicode MS"/>
        <family val="2"/>
      </rPr>
      <t xml:space="preserve"> (</t>
    </r>
    <r>
      <rPr>
        <sz val="9"/>
        <color indexed="8"/>
        <rFont val="Times New Roman"/>
        <family val="1"/>
      </rPr>
      <t>ср</t>
    </r>
    <r>
      <rPr>
        <sz val="9"/>
        <color indexed="8"/>
        <rFont val="Arial Unicode MS"/>
        <family val="2"/>
      </rPr>
      <t xml:space="preserve">. </t>
    </r>
    <r>
      <rPr>
        <sz val="9"/>
        <color indexed="8"/>
        <rFont val="Times New Roman"/>
        <family val="1"/>
      </rPr>
      <t>значение</t>
    </r>
    <r>
      <rPr>
        <sz val="9"/>
        <color indexed="8"/>
        <rFont val="Arial Unicode MS"/>
        <family val="2"/>
      </rPr>
      <t>)</t>
    </r>
  </si>
  <si>
    <t xml:space="preserve">Образовательная область «Художественно-эстетическое развитие» </t>
  </si>
  <si>
    <t>Рисование</t>
  </si>
  <si>
    <t>Лепка</t>
  </si>
  <si>
    <t>Аппликация</t>
  </si>
  <si>
    <t>Продуктивная (конструктивная) деятельность</t>
  </si>
  <si>
    <t>Итоговый показа­тель по каждому ребенку (ср.значение)</t>
  </si>
  <si>
    <t xml:space="preserve">Создает 
сюжет¬ные изображения
</t>
  </si>
  <si>
    <t>Создает образы разных предметов и игрушек, использует все многообразие усвоенных приемов лепки</t>
  </si>
  <si>
    <t xml:space="preserve">Изображает предметы и соз-дает несложные сюжетные ком-позиции
нескольких частей.
Составляет узоры из растительных форм и геомегрическнх фигур
</t>
  </si>
  <si>
    <t xml:space="preserve">«Музыкальная деятельность» </t>
  </si>
  <si>
    <t>Различает жанры музыкальных произведений, может петь в сопровождении музыкального инструмента</t>
  </si>
  <si>
    <t>Может ритмично двигаться под музыку, самостоятельно инсценирует песни, хороводы</t>
  </si>
  <si>
    <t>Умеет выполнять танцевальные движения (поочередное выбрасывание ног в прыжке, выставление ноги на пятку в полуприседе, шаг с продвижением вперед и в кружении)</t>
  </si>
  <si>
    <t>Умеет играть мелодии на металлофоне</t>
  </si>
  <si>
    <t>Итоговый показатель по каждому ребенку</t>
  </si>
  <si>
    <t>Итоговый пок-ль по группе (ср. знач.)</t>
  </si>
  <si>
    <t>Общий уровень по образовательной области: начало уч. г.___________________________________________       конец уч. г.___________________________________________</t>
  </si>
  <si>
    <t>количество детей</t>
  </si>
  <si>
    <t>вкладка "Дети"</t>
  </si>
  <si>
    <t>1.В столбец "А" - вписать детей ("автоматом выпрыгнут")</t>
  </si>
  <si>
    <t>2.количество детей ячейка - "G2" надо обязательно свои данные поставить</t>
  </si>
  <si>
    <t>3. Вписать 34,35,36 строки - "автоматом" выходят на остальных страницах</t>
  </si>
  <si>
    <t>4. Чтобы формулы были верны, надо в каждой таблице ненужные строки с детьми (начиная с нижних) удалить</t>
  </si>
  <si>
    <t>5. Данные в ячейках не удаляйте, чтобы не сбить формулы. Можно удалять/очищать данные на начало/конец года, напротив детей И ВСЕ!!!</t>
  </si>
  <si>
    <t>В цветных ячейках формулы - НЕ МЕНЯТЬ, НЕ УДАЛЯТЬ</t>
  </si>
  <si>
    <t>6. Вкладка "МОНИТОРИНГ" программируется сама. Данные вбивать не надо</t>
  </si>
  <si>
    <t>Выполняет узоры по мотивам народного декоративно- прикладного творчества</t>
  </si>
  <si>
    <t>Создает сюжетные композиции, предметы но мотивам народных игрушек</t>
  </si>
  <si>
    <t>Правильно держит ножницы, использует разнообразные приемы вырезания</t>
  </si>
  <si>
    <t>Может планировать свои действия, умеет работать в коллективе</t>
  </si>
  <si>
    <t>Анализирует образец постройки, создает постройку по рисунку</t>
  </si>
  <si>
    <r>
      <t xml:space="preserve">Мониторинг образовательного процесса </t>
    </r>
    <r>
      <rPr>
        <b/>
        <u val="single"/>
        <sz val="16"/>
        <color indexed="8"/>
        <rFont val="Times New Roman"/>
        <family val="1"/>
      </rPr>
      <t>группы</t>
    </r>
    <r>
      <rPr>
        <b/>
        <sz val="16"/>
        <color indexed="8"/>
        <rFont val="Times New Roman"/>
        <family val="1"/>
      </rPr>
      <t xml:space="preserve"> № ___ (старшая)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на </t>
    </r>
    <r>
      <rPr>
        <b/>
        <sz val="16"/>
        <color indexed="10"/>
        <rFont val="Times New Roman"/>
        <family val="1"/>
      </rPr>
      <t>20____-20____</t>
    </r>
    <r>
      <rPr>
        <b/>
        <sz val="16"/>
        <color indexed="8"/>
        <rFont val="Times New Roman"/>
        <family val="1"/>
      </rPr>
      <t>уч.г.</t>
    </r>
  </si>
  <si>
    <r>
      <rPr>
        <sz val="14"/>
        <color indexed="10"/>
        <rFont val="Times New Roman"/>
        <family val="1"/>
      </rPr>
      <t>Воспитатель:</t>
    </r>
    <r>
      <rPr>
        <sz val="14"/>
        <color indexed="8"/>
        <rFont val="Times New Roman"/>
        <family val="1"/>
      </rPr>
      <t xml:space="preserve"> _____________________________</t>
    </r>
  </si>
  <si>
    <t>Воспитатель: ________________________________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</si>
</sst>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5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5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Unicode MS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1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33" applyFont="1" applyAlignment="1">
      <alignment vertical="top"/>
      <protection/>
    </xf>
    <xf numFmtId="0" fontId="3" fillId="0" borderId="0" xfId="33" applyFont="1" applyAlignment="1">
      <alignment vertical="top"/>
      <protection/>
    </xf>
    <xf numFmtId="0" fontId="1" fillId="0" borderId="0" xfId="33" applyAlignment="1">
      <alignment vertical="top"/>
      <protection/>
    </xf>
    <xf numFmtId="0" fontId="4" fillId="0" borderId="0" xfId="33" applyFont="1" applyAlignment="1">
      <alignment vertical="top"/>
      <protection/>
    </xf>
    <xf numFmtId="0" fontId="3" fillId="0" borderId="0" xfId="33" applyFont="1" applyAlignment="1">
      <alignment horizontal="left" vertical="top"/>
      <protection/>
    </xf>
    <xf numFmtId="0" fontId="2" fillId="0" borderId="0" xfId="33" applyFont="1" applyAlignment="1">
      <alignment horizontal="center" vertical="top"/>
      <protection/>
    </xf>
    <xf numFmtId="0" fontId="5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vertical="top" wrapText="1"/>
      <protection/>
    </xf>
    <xf numFmtId="0" fontId="6" fillId="34" borderId="10" xfId="33" applyFont="1" applyFill="1" applyBorder="1" applyAlignment="1">
      <alignment horizontal="center" vertical="top" wrapText="1"/>
      <protection/>
    </xf>
    <xf numFmtId="0" fontId="7" fillId="34" borderId="10" xfId="33" applyFont="1" applyFill="1" applyBorder="1" applyAlignment="1">
      <alignment horizontal="center" vertical="top" wrapText="1"/>
      <protection/>
    </xf>
    <xf numFmtId="0" fontId="2" fillId="35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vertical="top" wrapText="1"/>
      <protection/>
    </xf>
    <xf numFmtId="174" fontId="8" fillId="33" borderId="10" xfId="33" applyNumberFormat="1" applyFont="1" applyFill="1" applyBorder="1" applyAlignment="1">
      <alignment horizontal="center" vertical="top" wrapText="1"/>
      <protection/>
    </xf>
    <xf numFmtId="174" fontId="6" fillId="34" borderId="10" xfId="33" applyNumberFormat="1" applyFont="1" applyFill="1" applyBorder="1" applyAlignment="1">
      <alignment horizontal="center" vertical="top" wrapText="1"/>
      <protection/>
    </xf>
    <xf numFmtId="174" fontId="7" fillId="34" borderId="10" xfId="33" applyNumberFormat="1" applyFont="1" applyFill="1" applyBorder="1" applyAlignment="1">
      <alignment horizontal="center" vertical="top" wrapText="1"/>
      <protection/>
    </xf>
    <xf numFmtId="0" fontId="9" fillId="35" borderId="10" xfId="33" applyNumberFormat="1" applyFont="1" applyFill="1" applyBorder="1" applyAlignment="1">
      <alignment vertical="top" wrapText="1"/>
      <protection/>
    </xf>
    <xf numFmtId="174" fontId="2" fillId="34" borderId="10" xfId="33" applyNumberFormat="1" applyFont="1" applyFill="1" applyBorder="1" applyAlignment="1">
      <alignment horizontal="center" vertical="top" wrapText="1"/>
      <protection/>
    </xf>
    <xf numFmtId="174" fontId="10" fillId="34" borderId="10" xfId="33" applyNumberFormat="1" applyFont="1" applyFill="1" applyBorder="1" applyAlignment="1">
      <alignment horizontal="center" vertical="top" wrapText="1"/>
      <protection/>
    </xf>
    <xf numFmtId="0" fontId="9" fillId="35" borderId="10" xfId="33" applyFont="1" applyFill="1" applyBorder="1" applyAlignment="1">
      <alignment vertical="top" wrapText="1"/>
      <protection/>
    </xf>
    <xf numFmtId="0" fontId="2" fillId="36" borderId="10" xfId="33" applyFont="1" applyFill="1" applyBorder="1" applyAlignment="1">
      <alignment vertical="top"/>
      <protection/>
    </xf>
    <xf numFmtId="0" fontId="11" fillId="36" borderId="10" xfId="33" applyFont="1" applyFill="1" applyBorder="1" applyAlignment="1">
      <alignment horizontal="center" vertical="top"/>
      <protection/>
    </xf>
    <xf numFmtId="9" fontId="13" fillId="36" borderId="11" xfId="56" applyFont="1" applyFill="1" applyBorder="1" applyAlignment="1" applyProtection="1">
      <alignment vertical="top"/>
      <protection/>
    </xf>
    <xf numFmtId="9" fontId="14" fillId="37" borderId="11" xfId="56" applyFont="1" applyFill="1" applyBorder="1" applyAlignment="1" applyProtection="1">
      <alignment vertical="top"/>
      <protection/>
    </xf>
    <xf numFmtId="0" fontId="11" fillId="36" borderId="10" xfId="33" applyFont="1" applyFill="1" applyBorder="1" applyAlignment="1">
      <alignment horizontal="center" vertical="top" wrapText="1"/>
      <protection/>
    </xf>
    <xf numFmtId="9" fontId="13" fillId="36" borderId="11" xfId="56" applyNumberFormat="1" applyFont="1" applyFill="1" applyBorder="1" applyAlignment="1" applyProtection="1">
      <alignment vertical="top"/>
      <protection/>
    </xf>
    <xf numFmtId="9" fontId="14" fillId="37" borderId="11" xfId="56" applyNumberFormat="1" applyFont="1" applyFill="1" applyBorder="1" applyAlignment="1" applyProtection="1">
      <alignment vertical="top"/>
      <protection/>
    </xf>
    <xf numFmtId="0" fontId="8" fillId="0" borderId="0" xfId="33" applyFont="1" applyAlignment="1">
      <alignment vertical="top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8" fillId="38" borderId="10" xfId="33" applyFont="1" applyFill="1" applyBorder="1" applyAlignment="1">
      <alignment horizontal="center" vertical="top" wrapText="1"/>
      <protection/>
    </xf>
    <xf numFmtId="0" fontId="15" fillId="34" borderId="10" xfId="33" applyFont="1" applyFill="1" applyBorder="1" applyAlignment="1">
      <alignment horizontal="center" vertical="top" wrapText="1"/>
      <protection/>
    </xf>
    <xf numFmtId="0" fontId="16" fillId="34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justify" vertical="top" wrapText="1"/>
      <protection/>
    </xf>
    <xf numFmtId="174" fontId="17" fillId="33" borderId="10" xfId="33" applyNumberFormat="1" applyFont="1" applyFill="1" applyBorder="1" applyAlignment="1">
      <alignment vertical="top" wrapText="1"/>
      <protection/>
    </xf>
    <xf numFmtId="174" fontId="15" fillId="34" borderId="10" xfId="33" applyNumberFormat="1" applyFont="1" applyFill="1" applyBorder="1" applyAlignment="1">
      <alignment vertical="top" wrapText="1"/>
      <protection/>
    </xf>
    <xf numFmtId="174" fontId="16" fillId="34" borderId="10" xfId="33" applyNumberFormat="1" applyFont="1" applyFill="1" applyBorder="1" applyAlignment="1">
      <alignment vertical="top" wrapText="1"/>
      <protection/>
    </xf>
    <xf numFmtId="0" fontId="18" fillId="38" borderId="10" xfId="33" applyNumberFormat="1" applyFont="1" applyFill="1" applyBorder="1" applyAlignment="1">
      <alignment vertical="top" wrapText="1"/>
      <protection/>
    </xf>
    <xf numFmtId="174" fontId="8" fillId="34" borderId="10" xfId="33" applyNumberFormat="1" applyFont="1" applyFill="1" applyBorder="1" applyAlignment="1">
      <alignment vertical="top" wrapText="1"/>
      <protection/>
    </xf>
    <xf numFmtId="0" fontId="17" fillId="38" borderId="10" xfId="33" applyFont="1" applyFill="1" applyBorder="1" applyAlignment="1">
      <alignment vertical="top" wrapText="1"/>
      <protection/>
    </xf>
    <xf numFmtId="0" fontId="11" fillId="36" borderId="10" xfId="33" applyFont="1" applyFill="1" applyBorder="1" applyAlignment="1">
      <alignment vertical="top"/>
      <protection/>
    </xf>
    <xf numFmtId="9" fontId="8" fillId="36" borderId="11" xfId="56" applyFont="1" applyFill="1" applyBorder="1" applyAlignment="1" applyProtection="1">
      <alignment vertical="top"/>
      <protection/>
    </xf>
    <xf numFmtId="0" fontId="19" fillId="0" borderId="0" xfId="33" applyFont="1">
      <alignment/>
      <protection/>
    </xf>
    <xf numFmtId="0" fontId="20" fillId="0" borderId="0" xfId="33" applyFont="1" applyAlignment="1">
      <alignment vertical="top"/>
      <protection/>
    </xf>
    <xf numFmtId="0" fontId="20" fillId="33" borderId="10" xfId="33" applyFont="1" applyFill="1" applyBorder="1" applyAlignment="1">
      <alignment horizontal="center" vertical="top" wrapText="1"/>
      <protection/>
    </xf>
    <xf numFmtId="0" fontId="20" fillId="38" borderId="10" xfId="33" applyFont="1" applyFill="1" applyBorder="1" applyAlignment="1">
      <alignment horizontal="center" vertical="top" wrapText="1"/>
      <protection/>
    </xf>
    <xf numFmtId="0" fontId="20" fillId="33" borderId="12" xfId="33" applyFont="1" applyFill="1" applyBorder="1" applyAlignment="1">
      <alignment horizontal="center" vertical="top" wrapText="1"/>
      <protection/>
    </xf>
    <xf numFmtId="0" fontId="22" fillId="34" borderId="10" xfId="33" applyFont="1" applyFill="1" applyBorder="1" applyAlignment="1">
      <alignment horizontal="center" vertical="top" wrapText="1"/>
      <protection/>
    </xf>
    <xf numFmtId="0" fontId="23" fillId="34" borderId="10" xfId="33" applyFont="1" applyFill="1" applyBorder="1" applyAlignment="1">
      <alignment horizontal="center" vertical="top" wrapText="1"/>
      <protection/>
    </xf>
    <xf numFmtId="0" fontId="20" fillId="33" borderId="10" xfId="33" applyFont="1" applyFill="1" applyBorder="1" applyAlignment="1">
      <alignment horizontal="justify" vertical="top" wrapText="1"/>
      <protection/>
    </xf>
    <xf numFmtId="0" fontId="20" fillId="33" borderId="10" xfId="33" applyFont="1" applyFill="1" applyBorder="1" applyAlignment="1">
      <alignment vertical="top" wrapText="1"/>
      <protection/>
    </xf>
    <xf numFmtId="174" fontId="24" fillId="33" borderId="10" xfId="33" applyNumberFormat="1" applyFont="1" applyFill="1" applyBorder="1" applyAlignment="1">
      <alignment vertical="top" wrapText="1"/>
      <protection/>
    </xf>
    <xf numFmtId="174" fontId="22" fillId="34" borderId="10" xfId="33" applyNumberFormat="1" applyFont="1" applyFill="1" applyBorder="1" applyAlignment="1">
      <alignment vertical="top" wrapText="1"/>
      <protection/>
    </xf>
    <xf numFmtId="174" fontId="23" fillId="34" borderId="10" xfId="33" applyNumberFormat="1" applyFont="1" applyFill="1" applyBorder="1" applyAlignment="1">
      <alignment vertical="top" wrapText="1"/>
      <protection/>
    </xf>
    <xf numFmtId="174" fontId="24" fillId="34" borderId="10" xfId="33" applyNumberFormat="1" applyFont="1" applyFill="1" applyBorder="1" applyAlignment="1">
      <alignment vertical="top" wrapText="1"/>
      <protection/>
    </xf>
    <xf numFmtId="0" fontId="24" fillId="38" borderId="10" xfId="33" applyFont="1" applyFill="1" applyBorder="1" applyAlignment="1">
      <alignment vertical="top" wrapText="1"/>
      <protection/>
    </xf>
    <xf numFmtId="0" fontId="25" fillId="36" borderId="10" xfId="33" applyFont="1" applyFill="1" applyBorder="1" applyAlignment="1">
      <alignment vertical="top"/>
      <protection/>
    </xf>
    <xf numFmtId="9" fontId="20" fillId="36" borderId="11" xfId="56" applyFont="1" applyFill="1" applyBorder="1" applyAlignment="1" applyProtection="1">
      <alignment vertical="top"/>
      <protection/>
    </xf>
    <xf numFmtId="0" fontId="16" fillId="33" borderId="10" xfId="33" applyFont="1" applyFill="1" applyBorder="1" applyAlignment="1">
      <alignment horizontal="center" vertical="top" wrapText="1"/>
      <protection/>
    </xf>
    <xf numFmtId="174" fontId="17" fillId="33" borderId="10" xfId="33" applyNumberFormat="1" applyFont="1" applyFill="1" applyBorder="1" applyAlignment="1">
      <alignment horizontal="center" vertical="top" wrapText="1"/>
      <protection/>
    </xf>
    <xf numFmtId="174" fontId="15" fillId="34" borderId="10" xfId="33" applyNumberFormat="1" applyFont="1" applyFill="1" applyBorder="1" applyAlignment="1">
      <alignment horizontal="center" vertical="top" wrapText="1"/>
      <protection/>
    </xf>
    <xf numFmtId="174" fontId="16" fillId="34" borderId="10" xfId="33" applyNumberFormat="1" applyFont="1" applyFill="1" applyBorder="1" applyAlignment="1">
      <alignment horizontal="center" vertical="top" wrapText="1"/>
      <protection/>
    </xf>
    <xf numFmtId="174" fontId="13" fillId="34" borderId="10" xfId="33" applyNumberFormat="1" applyFont="1" applyFill="1" applyBorder="1" applyAlignment="1">
      <alignment horizontal="center" vertical="top" wrapText="1"/>
      <protection/>
    </xf>
    <xf numFmtId="0" fontId="17" fillId="38" borderId="10" xfId="33" applyFont="1" applyFill="1" applyBorder="1" applyAlignment="1">
      <alignment horizontal="center" vertical="top" wrapText="1"/>
      <protection/>
    </xf>
    <xf numFmtId="0" fontId="26" fillId="36" borderId="10" xfId="33" applyFont="1" applyFill="1" applyBorder="1" applyAlignment="1">
      <alignment vertical="top"/>
      <protection/>
    </xf>
    <xf numFmtId="0" fontId="20" fillId="33" borderId="13" xfId="33" applyFont="1" applyFill="1" applyBorder="1" applyAlignment="1">
      <alignment horizontal="center" vertical="top" wrapText="1"/>
      <protection/>
    </xf>
    <xf numFmtId="0" fontId="20" fillId="33" borderId="11" xfId="33" applyFont="1" applyFill="1" applyBorder="1" applyAlignment="1">
      <alignment horizontal="center" vertical="top" wrapText="1"/>
      <protection/>
    </xf>
    <xf numFmtId="0" fontId="22" fillId="34" borderId="11" xfId="33" applyFont="1" applyFill="1" applyBorder="1" applyAlignment="1">
      <alignment horizontal="center" vertical="top" wrapText="1"/>
      <protection/>
    </xf>
    <xf numFmtId="0" fontId="23" fillId="34" borderId="11" xfId="33" applyFont="1" applyFill="1" applyBorder="1" applyAlignment="1">
      <alignment horizontal="center" vertical="top" wrapText="1"/>
      <protection/>
    </xf>
    <xf numFmtId="0" fontId="20" fillId="38" borderId="11" xfId="33" applyFont="1" applyFill="1" applyBorder="1" applyAlignment="1">
      <alignment horizontal="center" vertical="top" wrapText="1"/>
      <protection/>
    </xf>
    <xf numFmtId="0" fontId="30" fillId="38" borderId="10" xfId="33" applyFont="1" applyFill="1" applyBorder="1" applyAlignment="1">
      <alignment vertical="top" wrapText="1"/>
      <protection/>
    </xf>
    <xf numFmtId="0" fontId="1" fillId="36" borderId="10" xfId="33" applyFill="1" applyBorder="1" applyAlignment="1">
      <alignment vertical="top"/>
      <protection/>
    </xf>
    <xf numFmtId="9" fontId="4" fillId="36" borderId="11" xfId="56" applyFont="1" applyFill="1" applyBorder="1" applyAlignment="1" applyProtection="1">
      <alignment vertical="top"/>
      <protection/>
    </xf>
    <xf numFmtId="0" fontId="21" fillId="0" borderId="0" xfId="33" applyFont="1" applyAlignment="1">
      <alignment vertical="top"/>
      <protection/>
    </xf>
    <xf numFmtId="0" fontId="20" fillId="33" borderId="14" xfId="33" applyFont="1" applyFill="1" applyBorder="1" applyAlignment="1">
      <alignment horizontal="center" vertical="top" wrapText="1"/>
      <protection/>
    </xf>
    <xf numFmtId="0" fontId="11" fillId="33" borderId="10" xfId="33" applyFont="1" applyFill="1" applyBorder="1" applyAlignment="1">
      <alignment horizontal="justify" vertical="top" wrapText="1"/>
      <protection/>
    </xf>
    <xf numFmtId="174" fontId="10" fillId="34" borderId="10" xfId="33" applyNumberFormat="1" applyFont="1" applyFill="1" applyBorder="1" applyAlignment="1">
      <alignment vertical="top" wrapText="1"/>
      <protection/>
    </xf>
    <xf numFmtId="174" fontId="14" fillId="34" borderId="10" xfId="33" applyNumberFormat="1" applyFont="1" applyFill="1" applyBorder="1" applyAlignment="1">
      <alignment horizontal="center" vertical="top" wrapText="1"/>
      <protection/>
    </xf>
    <xf numFmtId="0" fontId="8" fillId="38" borderId="10" xfId="33" applyFont="1" applyFill="1" applyBorder="1" applyAlignment="1">
      <alignment vertical="top" wrapText="1"/>
      <protection/>
    </xf>
    <xf numFmtId="9" fontId="8" fillId="36" borderId="10" xfId="56" applyFont="1" applyFill="1" applyBorder="1" applyAlignment="1" applyProtection="1">
      <alignment vertical="top"/>
      <protection/>
    </xf>
    <xf numFmtId="0" fontId="8" fillId="33" borderId="11" xfId="33" applyFont="1" applyFill="1" applyBorder="1" applyAlignment="1">
      <alignment horizontal="center" vertical="top" wrapText="1"/>
      <protection/>
    </xf>
    <xf numFmtId="0" fontId="15" fillId="34" borderId="11" xfId="33" applyFont="1" applyFill="1" applyBorder="1" applyAlignment="1">
      <alignment horizontal="center" vertical="top" wrapText="1"/>
      <protection/>
    </xf>
    <xf numFmtId="0" fontId="16" fillId="34" borderId="11" xfId="33" applyFont="1" applyFill="1" applyBorder="1" applyAlignment="1">
      <alignment horizontal="center" vertical="top" wrapText="1"/>
      <protection/>
    </xf>
    <xf numFmtId="0" fontId="8" fillId="36" borderId="10" xfId="33" applyFont="1" applyFill="1" applyBorder="1" applyAlignment="1">
      <alignment vertical="top"/>
      <protection/>
    </xf>
    <xf numFmtId="9" fontId="8" fillId="38" borderId="11" xfId="56" applyFont="1" applyFill="1" applyBorder="1" applyAlignment="1" applyProtection="1">
      <alignment vertical="top"/>
      <protection/>
    </xf>
    <xf numFmtId="9" fontId="8" fillId="38" borderId="10" xfId="56" applyFont="1" applyFill="1" applyBorder="1" applyAlignment="1" applyProtection="1">
      <alignment vertical="top"/>
      <protection/>
    </xf>
    <xf numFmtId="174" fontId="8" fillId="0" borderId="0" xfId="33" applyNumberFormat="1" applyFont="1" applyAlignment="1">
      <alignment vertical="top"/>
      <protection/>
    </xf>
    <xf numFmtId="0" fontId="1" fillId="0" borderId="0" xfId="33">
      <alignment/>
      <protection/>
    </xf>
    <xf numFmtId="0" fontId="8" fillId="0" borderId="15" xfId="33" applyFont="1" applyBorder="1" applyAlignment="1">
      <alignment vertical="center" wrapText="1"/>
      <protection/>
    </xf>
    <xf numFmtId="0" fontId="32" fillId="35" borderId="0" xfId="33" applyFont="1" applyFill="1">
      <alignment/>
      <protection/>
    </xf>
    <xf numFmtId="0" fontId="33" fillId="35" borderId="0" xfId="33" applyFont="1" applyFill="1">
      <alignment/>
      <protection/>
    </xf>
    <xf numFmtId="0" fontId="32" fillId="38" borderId="15" xfId="33" applyFont="1" applyFill="1" applyBorder="1">
      <alignment/>
      <protection/>
    </xf>
    <xf numFmtId="0" fontId="14" fillId="0" borderId="0" xfId="33" applyFont="1" applyAlignment="1">
      <alignment/>
      <protection/>
    </xf>
    <xf numFmtId="0" fontId="34" fillId="39" borderId="0" xfId="33" applyFont="1" applyFill="1" applyAlignment="1">
      <alignment/>
      <protection/>
    </xf>
    <xf numFmtId="0" fontId="1" fillId="39" borderId="0" xfId="33" applyFill="1">
      <alignment/>
      <protection/>
    </xf>
    <xf numFmtId="0" fontId="1" fillId="39" borderId="0" xfId="33" applyFont="1" applyFill="1">
      <alignment/>
      <protection/>
    </xf>
    <xf numFmtId="0" fontId="36" fillId="38" borderId="0" xfId="33" applyFont="1" applyFill="1">
      <alignment/>
      <protection/>
    </xf>
    <xf numFmtId="0" fontId="1" fillId="38" borderId="0" xfId="33" applyFill="1">
      <alignment/>
      <protection/>
    </xf>
    <xf numFmtId="0" fontId="36" fillId="0" borderId="0" xfId="33" applyFont="1">
      <alignment/>
      <protection/>
    </xf>
    <xf numFmtId="174" fontId="8" fillId="33" borderId="10" xfId="33" applyNumberFormat="1" applyFont="1" applyFill="1" applyBorder="1" applyAlignment="1">
      <alignment vertical="top" wrapText="1"/>
      <protection/>
    </xf>
    <xf numFmtId="0" fontId="2" fillId="40" borderId="10" xfId="33" applyFont="1" applyFill="1" applyBorder="1" applyAlignment="1">
      <alignment horizontal="center" vertical="top" wrapText="1"/>
      <protection/>
    </xf>
    <xf numFmtId="0" fontId="9" fillId="40" borderId="10" xfId="33" applyNumberFormat="1" applyFont="1" applyFill="1" applyBorder="1" applyAlignment="1">
      <alignment vertical="top" wrapText="1"/>
      <protection/>
    </xf>
    <xf numFmtId="0" fontId="9" fillId="40" borderId="10" xfId="33" applyFont="1" applyFill="1" applyBorder="1" applyAlignment="1">
      <alignment vertical="top" wrapText="1"/>
      <protection/>
    </xf>
    <xf numFmtId="0" fontId="5" fillId="41" borderId="10" xfId="33" applyFont="1" applyFill="1" applyBorder="1" applyAlignment="1">
      <alignment horizontal="center" vertical="top" wrapText="1"/>
      <protection/>
    </xf>
    <xf numFmtId="0" fontId="5" fillId="38" borderId="10" xfId="33" applyFont="1" applyFill="1" applyBorder="1" applyAlignment="1">
      <alignment horizontal="center" vertical="top" wrapText="1"/>
      <protection/>
    </xf>
    <xf numFmtId="0" fontId="2" fillId="34" borderId="12" xfId="33" applyFont="1" applyFill="1" applyBorder="1" applyAlignment="1">
      <alignment horizontal="center" vertical="top" wrapText="1"/>
      <protection/>
    </xf>
    <xf numFmtId="0" fontId="2" fillId="34" borderId="14" xfId="33" applyFont="1" applyFill="1" applyBorder="1" applyAlignment="1">
      <alignment horizontal="center" vertical="top" wrapText="1"/>
      <protection/>
    </xf>
    <xf numFmtId="0" fontId="2" fillId="38" borderId="10" xfId="33" applyFont="1" applyFill="1" applyBorder="1" applyAlignment="1">
      <alignment horizontal="center" vertical="top" wrapText="1"/>
      <protection/>
    </xf>
    <xf numFmtId="0" fontId="5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8" fillId="42" borderId="10" xfId="33" applyFont="1" applyFill="1" applyBorder="1" applyAlignment="1">
      <alignment horizontal="center" vertical="top" wrapText="1"/>
      <protection/>
    </xf>
    <xf numFmtId="0" fontId="8" fillId="38" borderId="10" xfId="33" applyFont="1" applyFill="1" applyBorder="1" applyAlignment="1">
      <alignment horizontal="center" vertical="top" wrapText="1"/>
      <protection/>
    </xf>
    <xf numFmtId="0" fontId="11" fillId="34" borderId="10" xfId="33" applyFont="1" applyFill="1" applyBorder="1" applyAlignment="1">
      <alignment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20" fillId="38" borderId="10" xfId="33" applyFont="1" applyFill="1" applyBorder="1" applyAlignment="1">
      <alignment horizontal="center" vertical="top" wrapText="1"/>
      <protection/>
    </xf>
    <xf numFmtId="0" fontId="20" fillId="33" borderId="10" xfId="33" applyFont="1" applyFill="1" applyBorder="1" applyAlignment="1">
      <alignment horizontal="center" vertical="top" wrapText="1"/>
      <protection/>
    </xf>
    <xf numFmtId="0" fontId="20" fillId="41" borderId="10" xfId="33" applyFont="1" applyFill="1" applyBorder="1" applyAlignment="1">
      <alignment horizontal="center" vertical="top" wrapText="1"/>
      <protection/>
    </xf>
    <xf numFmtId="0" fontId="20" fillId="34" borderId="10" xfId="33" applyFont="1" applyFill="1" applyBorder="1" applyAlignment="1">
      <alignment vertical="top" wrapText="1"/>
      <protection/>
    </xf>
    <xf numFmtId="0" fontId="8" fillId="41" borderId="10" xfId="33" applyFont="1" applyFill="1" applyBorder="1" applyAlignment="1">
      <alignment horizontal="center" vertical="top" wrapText="1"/>
      <protection/>
    </xf>
    <xf numFmtId="0" fontId="8" fillId="38" borderId="10" xfId="33" applyFont="1" applyFill="1" applyBorder="1" applyAlignment="1">
      <alignment horizontal="center" vertical="top" textRotation="90" wrapText="1"/>
      <protection/>
    </xf>
    <xf numFmtId="0" fontId="8" fillId="34" borderId="10" xfId="33" applyFont="1" applyFill="1" applyBorder="1" applyAlignment="1">
      <alignment vertical="top" wrapText="1"/>
      <protection/>
    </xf>
    <xf numFmtId="0" fontId="28" fillId="38" borderId="15" xfId="33" applyFont="1" applyFill="1" applyBorder="1" applyAlignment="1">
      <alignment horizontal="center" vertical="top" wrapText="1"/>
      <protection/>
    </xf>
    <xf numFmtId="0" fontId="27" fillId="41" borderId="16" xfId="33" applyFont="1" applyFill="1" applyBorder="1" applyAlignment="1">
      <alignment horizontal="center" vertical="top" wrapText="1"/>
      <protection/>
    </xf>
    <xf numFmtId="0" fontId="27" fillId="41" borderId="17" xfId="33" applyFont="1" applyFill="1" applyBorder="1" applyAlignment="1">
      <alignment horizontal="center" vertical="top" wrapText="1"/>
      <protection/>
    </xf>
    <xf numFmtId="0" fontId="27" fillId="41" borderId="18" xfId="33" applyFont="1" applyFill="1" applyBorder="1" applyAlignment="1">
      <alignment horizontal="center" vertical="top" wrapText="1"/>
      <protection/>
    </xf>
    <xf numFmtId="0" fontId="27" fillId="34" borderId="10" xfId="33" applyFont="1" applyFill="1" applyBorder="1" applyAlignment="1">
      <alignment vertical="top" wrapText="1"/>
      <protection/>
    </xf>
    <xf numFmtId="0" fontId="27" fillId="33" borderId="10" xfId="33" applyFont="1" applyFill="1" applyBorder="1" applyAlignment="1">
      <alignment horizontal="center" vertical="top" wrapText="1"/>
      <protection/>
    </xf>
    <xf numFmtId="0" fontId="27" fillId="33" borderId="12" xfId="33" applyFont="1" applyFill="1" applyBorder="1" applyAlignment="1">
      <alignment horizontal="center" vertical="top" wrapText="1"/>
      <protection/>
    </xf>
    <xf numFmtId="0" fontId="1" fillId="41" borderId="15" xfId="33" applyFont="1" applyFill="1" applyBorder="1" applyAlignment="1">
      <alignment horizontal="center" vertical="top"/>
      <protection/>
    </xf>
    <xf numFmtId="0" fontId="27" fillId="38" borderId="15" xfId="33" applyFont="1" applyFill="1" applyBorder="1" applyAlignment="1">
      <alignment horizontal="center" vertical="top" wrapText="1"/>
      <protection/>
    </xf>
    <xf numFmtId="0" fontId="27" fillId="41" borderId="10" xfId="33" applyFont="1" applyFill="1" applyBorder="1" applyAlignment="1">
      <alignment horizontal="center" textRotation="90" wrapText="1"/>
      <protection/>
    </xf>
    <xf numFmtId="0" fontId="1" fillId="41" borderId="10" xfId="33" applyFont="1" applyFill="1" applyBorder="1" applyAlignment="1">
      <alignment horizontal="center" vertical="top"/>
      <protection/>
    </xf>
    <xf numFmtId="0" fontId="1" fillId="41" borderId="10" xfId="33" applyFont="1" applyFill="1" applyBorder="1" applyAlignment="1">
      <alignment horizontal="center" vertical="top" wrapText="1"/>
      <protection/>
    </xf>
    <xf numFmtId="0" fontId="27" fillId="38" borderId="10" xfId="33" applyFont="1" applyFill="1" applyBorder="1" applyAlignment="1">
      <alignment horizontal="center" textRotation="90" wrapText="1"/>
      <protection/>
    </xf>
    <xf numFmtId="0" fontId="28" fillId="38" borderId="10" xfId="33" applyFont="1" applyFill="1" applyBorder="1" applyAlignment="1">
      <alignment horizontal="center" textRotation="90" wrapText="1"/>
      <protection/>
    </xf>
    <xf numFmtId="0" fontId="27" fillId="41" borderId="14" xfId="33" applyFont="1" applyFill="1" applyBorder="1" applyAlignment="1">
      <alignment horizontal="center" textRotation="90" wrapText="1"/>
      <protection/>
    </xf>
    <xf numFmtId="0" fontId="8" fillId="38" borderId="14" xfId="33" applyFont="1" applyFill="1" applyBorder="1" applyAlignment="1">
      <alignment horizontal="center" vertical="top" wrapText="1"/>
      <protection/>
    </xf>
    <xf numFmtId="0" fontId="31" fillId="41" borderId="12" xfId="33" applyFont="1" applyFill="1" applyBorder="1" applyAlignment="1">
      <alignment horizontal="center" vertical="top" wrapText="1"/>
      <protection/>
    </xf>
    <xf numFmtId="0" fontId="11" fillId="41" borderId="10" xfId="33" applyFont="1" applyFill="1" applyBorder="1" applyAlignment="1">
      <alignment horizontal="center" vertical="top" wrapText="1"/>
      <protection/>
    </xf>
    <xf numFmtId="0" fontId="11" fillId="41" borderId="19" xfId="33" applyFont="1" applyFill="1" applyBorder="1" applyAlignment="1">
      <alignment horizontal="center" vertical="top" wrapText="1"/>
      <protection/>
    </xf>
    <xf numFmtId="0" fontId="73" fillId="43" borderId="0" xfId="0" applyFont="1" applyFill="1" applyAlignment="1">
      <alignment/>
    </xf>
    <xf numFmtId="0" fontId="74" fillId="43" borderId="0" xfId="0" applyFont="1" applyFill="1" applyAlignment="1">
      <alignment/>
    </xf>
    <xf numFmtId="0" fontId="3" fillId="0" borderId="0" xfId="33" applyFont="1" applyAlignment="1">
      <alignment horizontal="center" vertical="top"/>
      <protection/>
    </xf>
    <xf numFmtId="0" fontId="3" fillId="0" borderId="20" xfId="33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B8B8B"/>
      <rgbColor rgb="005B9BD5"/>
      <rgbColor rgb="007030A0"/>
      <rgbColor rgb="00FFF2CC"/>
      <rgbColor rgb="00AB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ECAF"/>
      <rgbColor rgb="0099CCFF"/>
      <rgbColor rgb="00FF99CC"/>
      <rgbColor rgb="00CC99FF"/>
      <rgbColor rgb="00FFCC99"/>
      <rgbColor rgb="003366FF"/>
      <rgbColor rgb="0066FFCC"/>
      <rgbColor rgb="0099CC00"/>
      <rgbColor rgb="00FFC0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89"/>
      <c:rotY val="17"/>
      <c:depthPercent val="100"/>
      <c:rAngAx val="1"/>
    </c:view3D>
    <c:plotArea>
      <c:layout>
        <c:manualLayout>
          <c:xMode val="edge"/>
          <c:yMode val="edge"/>
          <c:x val="0.02625"/>
          <c:y val="0.03375"/>
          <c:w val="0.814"/>
          <c:h val="0.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мониторинг!$B$37:$B$39</c:f>
              <c:strCache/>
            </c:strRef>
          </c:cat>
          <c:val>
            <c:numRef>
              <c:f>мониторинг!$O$37:$O$39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мониторинг!$B$37:$B$39</c:f>
              <c:strCache/>
            </c:strRef>
          </c:cat>
          <c:val>
            <c:numRef>
              <c:f>мониторинг!$P$37:$P$39</c:f>
              <c:numCache/>
            </c:numRef>
          </c:val>
          <c:shape val="cylinder"/>
        </c:ser>
        <c:shape val="box"/>
        <c:axId val="19285188"/>
        <c:axId val="39348965"/>
      </c:bar3D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0"/>
        <c:auto val="1"/>
        <c:lblOffset val="100"/>
        <c:tickLblSkip val="2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429"/>
          <c:w val="0.12325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52"/>
      <c:rotY val="17"/>
      <c:depthPercent val="100"/>
      <c:rAngAx val="1"/>
    </c:view3D>
    <c:plotArea>
      <c:layout>
        <c:manualLayout>
          <c:xMode val="edge"/>
          <c:yMode val="edge"/>
          <c:x val="0.01775"/>
          <c:y val="0.037"/>
          <c:w val="0.87375"/>
          <c:h val="0.92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физкультура!$B$36:$B$38</c:f>
              <c:strCache/>
            </c:strRef>
          </c:cat>
          <c:val>
            <c:numRef>
              <c:f>физкультура!$O$36:$O$38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физкультура!$B$36:$B$38</c:f>
              <c:strCache/>
            </c:strRef>
          </c:cat>
          <c:val>
            <c:numRef>
              <c:f>физкультура!$P$36:$P$38</c:f>
              <c:numCache/>
            </c:numRef>
          </c:val>
          <c:shape val="cylinder"/>
        </c:ser>
        <c:shape val="box"/>
        <c:axId val="18596366"/>
        <c:axId val="33149567"/>
      </c:bar3D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0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25"/>
          <c:y val="0.41925"/>
          <c:w val="0.083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48"/>
      <c:rotY val="17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886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'соц-ком'!$B$37:$B$39</c:f>
              <c:strCache/>
            </c:strRef>
          </c:cat>
          <c:val>
            <c:numRef>
              <c:f>'соц-ком'!$S$37:$S$39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'соц-ком'!$B$37:$B$39</c:f>
              <c:strCache/>
            </c:strRef>
          </c:cat>
          <c:val>
            <c:numRef>
              <c:f>'соц-ком'!$T$37:$T$39</c:f>
              <c:numCache/>
            </c:numRef>
          </c:val>
          <c:shape val="cylinder"/>
        </c:ser>
        <c:shape val="box"/>
        <c:axId val="29910648"/>
        <c:axId val="760377"/>
      </c:bar3D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0377"/>
        <c:crossesAt val="0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26"/>
          <c:w val="0.0757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39"/>
      <c:rotY val="17"/>
      <c:depthPercent val="100"/>
      <c:rAngAx val="1"/>
    </c:view3D>
    <c:plotArea>
      <c:layout>
        <c:manualLayout>
          <c:xMode val="edge"/>
          <c:yMode val="edge"/>
          <c:x val="0.0135"/>
          <c:y val="0.03525"/>
          <c:w val="0.904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познават!$B$36:$B$38</c:f>
              <c:strCache/>
            </c:strRef>
          </c:cat>
          <c:val>
            <c:numRef>
              <c:f>познават!$U$36:$U$38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познават!$B$36:$B$38</c:f>
              <c:strCache/>
            </c:strRef>
          </c:cat>
          <c:val>
            <c:numRef>
              <c:f>познават!$V$36:$V$38</c:f>
              <c:numCache/>
            </c:numRef>
          </c:val>
          <c:shape val="cylinder"/>
        </c:ser>
        <c:shape val="box"/>
        <c:axId val="6843394"/>
        <c:axId val="61590547"/>
      </c:bar3D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At val="0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4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225"/>
          <c:w val="0.0637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1975"/>
          <c:y val="0.03575"/>
          <c:w val="0.8607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речевое!$B$37:$B$39</c:f>
              <c:strCache/>
            </c:strRef>
          </c:cat>
          <c:val>
            <c:numRef>
              <c:f>речевое!$O$37:$O$39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речевое!$B$37:$B$39</c:f>
              <c:strCache/>
            </c:strRef>
          </c:cat>
          <c:val>
            <c:numRef>
              <c:f>речевое!$P$37:$P$39</c:f>
              <c:numCache/>
            </c:numRef>
          </c:val>
          <c:shape val="cylinder"/>
        </c:ser>
        <c:shape val="box"/>
        <c:axId val="17444012"/>
        <c:axId val="22778381"/>
      </c:bar3D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0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23"/>
          <c:w val="0.092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45"/>
      <c:rotY val="17"/>
      <c:depthPercent val="100"/>
      <c:rAngAx val="1"/>
    </c:view3D>
    <c:plotArea>
      <c:layout>
        <c:manualLayout>
          <c:xMode val="edge"/>
          <c:yMode val="edge"/>
          <c:x val="0.06775"/>
          <c:y val="0.08525"/>
          <c:w val="0.683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'худ-эст'!$B$38:$B$40</c:f>
              <c:strCache/>
            </c:strRef>
          </c:cat>
          <c:val>
            <c:numRef>
              <c:f>'худ-эст'!$S$38:$S$40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'худ-эст'!$B$38:$B$40</c:f>
              <c:strCache/>
            </c:strRef>
          </c:cat>
          <c:val>
            <c:numRef>
              <c:f>'худ-эст'!$T$38:$T$40</c:f>
              <c:numCache/>
            </c:numRef>
          </c:val>
          <c:shape val="cylinder"/>
        </c:ser>
        <c:shape val="box"/>
        <c:axId val="3678838"/>
        <c:axId val="33109543"/>
      </c:bar3D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At val="0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25"/>
          <c:w val="0.06725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35"/>
      <c:rotY val="17"/>
      <c:depthPercent val="100"/>
      <c:rAngAx val="1"/>
    </c:view3D>
    <c:plotArea>
      <c:layout>
        <c:manualLayout>
          <c:xMode val="edge"/>
          <c:yMode val="edge"/>
          <c:x val="0.01225"/>
          <c:y val="0.036"/>
          <c:w val="0.913"/>
          <c:h val="0.9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музыка!$B$38:$B$40</c:f>
              <c:strCache/>
            </c:strRef>
          </c:cat>
          <c:val>
            <c:numRef>
              <c:f>музыка!$K$38:$K$40</c:f>
              <c:numCache/>
            </c:numRef>
          </c:val>
          <c:shape val="cylinder"/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музыка!$B$38:$B$40</c:f>
              <c:strCache/>
            </c:strRef>
          </c:cat>
          <c:val>
            <c:numRef>
              <c:f>музыка!$L$38:$L$40</c:f>
              <c:numCache/>
            </c:numRef>
          </c:val>
          <c:shape val="cylinder"/>
        </c:ser>
        <c:shape val="box"/>
        <c:axId val="29550432"/>
        <c:axId val="64627297"/>
      </c:bar3D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0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majorGridlines>
          <c:spPr>
            <a:ln w="12700">
              <a:solidFill>
                <a:srgbClr val="8B8B8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42075"/>
          <c:w val="0.05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B8B8B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B8B8B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40</xdr:row>
      <xdr:rowOff>95250</xdr:rowOff>
    </xdr:from>
    <xdr:to>
      <xdr:col>4</xdr:col>
      <xdr:colOff>514350</xdr:colOff>
      <xdr:row>55</xdr:row>
      <xdr:rowOff>9525</xdr:rowOff>
    </xdr:to>
    <xdr:graphicFrame>
      <xdr:nvGraphicFramePr>
        <xdr:cNvPr id="1" name="Диаграмма 1"/>
        <xdr:cNvGraphicFramePr/>
      </xdr:nvGraphicFramePr>
      <xdr:xfrm>
        <a:off x="323850" y="9239250"/>
        <a:ext cx="371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39</xdr:row>
      <xdr:rowOff>161925</xdr:rowOff>
    </xdr:from>
    <xdr:to>
      <xdr:col>9</xdr:col>
      <xdr:colOff>104775</xdr:colOff>
      <xdr:row>53</xdr:row>
      <xdr:rowOff>57150</xdr:rowOff>
    </xdr:to>
    <xdr:graphicFrame>
      <xdr:nvGraphicFramePr>
        <xdr:cNvPr id="1" name="Диаграмма 1"/>
        <xdr:cNvGraphicFramePr/>
      </xdr:nvGraphicFramePr>
      <xdr:xfrm>
        <a:off x="857250" y="11553825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40</xdr:row>
      <xdr:rowOff>19050</xdr:rowOff>
    </xdr:from>
    <xdr:to>
      <xdr:col>12</xdr:col>
      <xdr:colOff>9525</xdr:colOff>
      <xdr:row>53</xdr:row>
      <xdr:rowOff>152400</xdr:rowOff>
    </xdr:to>
    <xdr:graphicFrame>
      <xdr:nvGraphicFramePr>
        <xdr:cNvPr id="1" name="Диаграмма 1"/>
        <xdr:cNvGraphicFramePr/>
      </xdr:nvGraphicFramePr>
      <xdr:xfrm>
        <a:off x="295275" y="10791825"/>
        <a:ext cx="6029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38</xdr:row>
      <xdr:rowOff>257175</xdr:rowOff>
    </xdr:from>
    <xdr:to>
      <xdr:col>11</xdr:col>
      <xdr:colOff>495300</xdr:colOff>
      <xdr:row>51</xdr:row>
      <xdr:rowOff>152400</xdr:rowOff>
    </xdr:to>
    <xdr:graphicFrame>
      <xdr:nvGraphicFramePr>
        <xdr:cNvPr id="1" name="Диаграмма 1"/>
        <xdr:cNvGraphicFramePr/>
      </xdr:nvGraphicFramePr>
      <xdr:xfrm>
        <a:off x="790575" y="10382250"/>
        <a:ext cx="7115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76200</xdr:rowOff>
    </xdr:from>
    <xdr:to>
      <xdr:col>7</xdr:col>
      <xdr:colOff>371475</xdr:colOff>
      <xdr:row>54</xdr:row>
      <xdr:rowOff>133350</xdr:rowOff>
    </xdr:to>
    <xdr:graphicFrame>
      <xdr:nvGraphicFramePr>
        <xdr:cNvPr id="1" name="Диаграмма 1"/>
        <xdr:cNvGraphicFramePr/>
      </xdr:nvGraphicFramePr>
      <xdr:xfrm>
        <a:off x="314325" y="9372600"/>
        <a:ext cx="49339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41</xdr:row>
      <xdr:rowOff>66675</xdr:rowOff>
    </xdr:from>
    <xdr:to>
      <xdr:col>13</xdr:col>
      <xdr:colOff>266700</xdr:colOff>
      <xdr:row>55</xdr:row>
      <xdr:rowOff>123825</xdr:rowOff>
    </xdr:to>
    <xdr:graphicFrame>
      <xdr:nvGraphicFramePr>
        <xdr:cNvPr id="1" name="Диаграмма 1"/>
        <xdr:cNvGraphicFramePr/>
      </xdr:nvGraphicFramePr>
      <xdr:xfrm>
        <a:off x="238125" y="10001250"/>
        <a:ext cx="67246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42</xdr:row>
      <xdr:rowOff>95250</xdr:rowOff>
    </xdr:from>
    <xdr:to>
      <xdr:col>10</xdr:col>
      <xdr:colOff>476250</xdr:colOff>
      <xdr:row>56</xdr:row>
      <xdr:rowOff>38100</xdr:rowOff>
    </xdr:to>
    <xdr:graphicFrame>
      <xdr:nvGraphicFramePr>
        <xdr:cNvPr id="1" name="Диаграмма 1"/>
        <xdr:cNvGraphicFramePr/>
      </xdr:nvGraphicFramePr>
      <xdr:xfrm>
        <a:off x="314325" y="9305925"/>
        <a:ext cx="78486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1">
      <selection activeCell="B2" sqref="B2:B3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8.421875" style="1" customWidth="1"/>
    <col min="4" max="4" width="8.57421875" style="1" customWidth="1"/>
    <col min="5" max="5" width="8.140625" style="1" customWidth="1"/>
    <col min="6" max="6" width="11.00390625" style="1" customWidth="1"/>
    <col min="7" max="7" width="9.00390625" style="1" customWidth="1"/>
    <col min="8" max="8" width="9.57421875" style="1" customWidth="1"/>
    <col min="9" max="9" width="7.00390625" style="1" customWidth="1"/>
    <col min="10" max="11" width="8.00390625" style="1" customWidth="1"/>
    <col min="12" max="13" width="8.421875" style="1" customWidth="1"/>
    <col min="14" max="14" width="9.421875" style="1" customWidth="1"/>
    <col min="15" max="15" width="8.421875" style="1" customWidth="1"/>
    <col min="16" max="16" width="8.00390625" style="1" customWidth="1"/>
    <col min="17" max="17" width="5.421875" style="1" customWidth="1"/>
    <col min="18" max="18" width="5.7109375" style="1" customWidth="1"/>
    <col min="19" max="16384" width="9.140625" style="1" customWidth="1"/>
  </cols>
  <sheetData>
    <row r="1" spans="1:7" s="3" customFormat="1" ht="20.25">
      <c r="A1" s="1"/>
      <c r="B1" s="1"/>
      <c r="C1" s="2" t="str">
        <f>дети!A29</f>
        <v>Мониторинг образовательного процесса группы № ___ (старшая) на 20____-20____уч.г.</v>
      </c>
      <c r="D1" s="1"/>
      <c r="E1" s="1"/>
      <c r="F1" s="1"/>
      <c r="G1" s="1"/>
    </row>
    <row r="2" spans="1:7" s="3" customFormat="1" ht="18.75">
      <c r="A2" s="1"/>
      <c r="B2" s="4" t="str">
        <f>дети!A30</f>
        <v>Воспитатель: _____________________________</v>
      </c>
      <c r="C2" s="1"/>
      <c r="D2" s="1"/>
      <c r="E2" s="1"/>
      <c r="F2" s="1"/>
      <c r="G2" s="1"/>
    </row>
    <row r="3" spans="1:7" s="3" customFormat="1" ht="18.75">
      <c r="A3" s="1"/>
      <c r="B3" s="4" t="str">
        <f>дети!A31</f>
        <v>Воспитатель: ________________________________</v>
      </c>
      <c r="C3" s="1"/>
      <c r="D3" s="1"/>
      <c r="E3" s="1"/>
      <c r="F3" s="1"/>
      <c r="G3" s="1"/>
    </row>
    <row r="4" spans="4:9" ht="20.25">
      <c r="D4" s="5" t="s">
        <v>0</v>
      </c>
      <c r="I4" s="6"/>
    </row>
    <row r="5" spans="1:16" ht="13.5" customHeight="1">
      <c r="A5" s="108" t="s">
        <v>1</v>
      </c>
      <c r="B5" s="7" t="s">
        <v>2</v>
      </c>
      <c r="C5" s="109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8" ht="42.75" customHeight="1">
      <c r="A6" s="108"/>
      <c r="B6" s="7" t="s">
        <v>4</v>
      </c>
      <c r="C6" s="103" t="s">
        <v>5</v>
      </c>
      <c r="D6" s="103"/>
      <c r="E6" s="103" t="s">
        <v>6</v>
      </c>
      <c r="F6" s="103"/>
      <c r="G6" s="103" t="s">
        <v>7</v>
      </c>
      <c r="H6" s="103"/>
      <c r="I6" s="103" t="s">
        <v>8</v>
      </c>
      <c r="J6" s="103"/>
      <c r="K6" s="103" t="s">
        <v>9</v>
      </c>
      <c r="L6" s="103"/>
      <c r="M6" s="103" t="s">
        <v>10</v>
      </c>
      <c r="N6" s="103"/>
      <c r="O6" s="104" t="s">
        <v>11</v>
      </c>
      <c r="P6" s="104"/>
      <c r="Q6" s="107" t="s">
        <v>12</v>
      </c>
      <c r="R6" s="107"/>
    </row>
    <row r="7" spans="1:18" ht="12.75" customHeight="1">
      <c r="A7" s="108"/>
      <c r="B7" s="9"/>
      <c r="C7" s="8" t="s">
        <v>13</v>
      </c>
      <c r="D7" s="8" t="s">
        <v>14</v>
      </c>
      <c r="E7" s="8" t="s">
        <v>13</v>
      </c>
      <c r="F7" s="8" t="s">
        <v>14</v>
      </c>
      <c r="G7" s="8" t="s">
        <v>13</v>
      </c>
      <c r="H7" s="8" t="s">
        <v>14</v>
      </c>
      <c r="I7" s="8" t="s">
        <v>13</v>
      </c>
      <c r="J7" s="8" t="s">
        <v>14</v>
      </c>
      <c r="K7" s="8" t="s">
        <v>13</v>
      </c>
      <c r="L7" s="8" t="s">
        <v>14</v>
      </c>
      <c r="M7" s="8" t="s">
        <v>13</v>
      </c>
      <c r="N7" s="8" t="s">
        <v>14</v>
      </c>
      <c r="O7" s="10" t="s">
        <v>13</v>
      </c>
      <c r="P7" s="11" t="s">
        <v>14</v>
      </c>
      <c r="Q7" s="100" t="s">
        <v>13</v>
      </c>
      <c r="R7" s="12" t="s">
        <v>14</v>
      </c>
    </row>
    <row r="8" spans="1:18" ht="17.25" customHeight="1">
      <c r="A8" s="8">
        <v>1</v>
      </c>
      <c r="B8" s="13">
        <f>дети!A1</f>
        <v>0</v>
      </c>
      <c r="C8" s="14">
        <f>физкультура!O7</f>
        <v>0</v>
      </c>
      <c r="D8" s="14">
        <f>физкультура!P7</f>
        <v>0</v>
      </c>
      <c r="E8" s="14">
        <f>'соц-ком'!S8</f>
        <v>0</v>
      </c>
      <c r="F8" s="14">
        <f>'соц-ком'!T8</f>
        <v>0</v>
      </c>
      <c r="G8" s="14">
        <f>познават!U7</f>
        <v>0</v>
      </c>
      <c r="H8" s="14">
        <f>познават!V7</f>
        <v>0</v>
      </c>
      <c r="I8" s="14">
        <f>речевое!O8</f>
        <v>0</v>
      </c>
      <c r="J8" s="14">
        <f>речевое!P8</f>
        <v>0</v>
      </c>
      <c r="K8" s="14">
        <f>'худ-эст'!S9</f>
        <v>0</v>
      </c>
      <c r="L8" s="14">
        <f>'худ-эст'!T9</f>
        <v>0</v>
      </c>
      <c r="M8" s="14">
        <f>музыка!K9</f>
        <v>0</v>
      </c>
      <c r="N8" s="14">
        <f>музыка!L9</f>
        <v>0</v>
      </c>
      <c r="O8" s="15">
        <f>(C8+E8+G8+I8+K8+M8)/6</f>
        <v>0</v>
      </c>
      <c r="P8" s="16">
        <f>(D8+F8+H8+J8+L8+N8)/6</f>
        <v>0</v>
      </c>
      <c r="Q8" s="101" t="str">
        <f>IF(O8&gt;2.9,"B",IF(O8&gt;=2,"C","HC"))</f>
        <v>HC</v>
      </c>
      <c r="R8" s="17" t="str">
        <f aca="true" t="shared" si="0" ref="R8:R35">IF(P8&gt;2.9,"B",IF(P8&gt;=2,"C","HC"))</f>
        <v>HC</v>
      </c>
    </row>
    <row r="9" spans="1:18" ht="17.25" customHeight="1">
      <c r="A9" s="8">
        <v>2</v>
      </c>
      <c r="B9" s="13">
        <f>дети!A2</f>
        <v>0</v>
      </c>
      <c r="C9" s="14">
        <f>физкультура!O8</f>
        <v>0</v>
      </c>
      <c r="D9" s="14">
        <f>физкультура!P8</f>
        <v>0</v>
      </c>
      <c r="E9" s="14">
        <f>'соц-ком'!S9</f>
        <v>0</v>
      </c>
      <c r="F9" s="14">
        <f>'соц-ком'!T9</f>
        <v>0</v>
      </c>
      <c r="G9" s="14">
        <f>познават!U8</f>
        <v>0</v>
      </c>
      <c r="H9" s="14">
        <f>познават!V8</f>
        <v>0</v>
      </c>
      <c r="I9" s="14">
        <f>речевое!O9</f>
        <v>0</v>
      </c>
      <c r="J9" s="14">
        <f>речевое!P9</f>
        <v>0</v>
      </c>
      <c r="K9" s="14">
        <f>'худ-эст'!S10</f>
        <v>0</v>
      </c>
      <c r="L9" s="14">
        <f>'худ-эст'!T10</f>
        <v>0</v>
      </c>
      <c r="M9" s="14">
        <f>музыка!K10</f>
        <v>0</v>
      </c>
      <c r="N9" s="14">
        <f>музыка!L10</f>
        <v>0</v>
      </c>
      <c r="O9" s="15">
        <f aca="true" t="shared" si="1" ref="O9:O35">(C9+E9+G9+I9+K9+M9)/6</f>
        <v>0</v>
      </c>
      <c r="P9" s="16">
        <f aca="true" t="shared" si="2" ref="P9:P35">(D9+F9+H9+J9+L9+N9)/6</f>
        <v>0</v>
      </c>
      <c r="Q9" s="101" t="str">
        <f>IF(O9&gt;2.9,"B",IF(O9&gt;=2,"C","HC"))</f>
        <v>HC</v>
      </c>
      <c r="R9" s="17" t="str">
        <f t="shared" si="0"/>
        <v>HC</v>
      </c>
    </row>
    <row r="10" spans="1:18" ht="17.25" customHeight="1">
      <c r="A10" s="8">
        <v>3</v>
      </c>
      <c r="B10" s="13">
        <f>дети!A3</f>
        <v>0</v>
      </c>
      <c r="C10" s="14">
        <f>физкультура!O9</f>
        <v>0</v>
      </c>
      <c r="D10" s="14">
        <f>физкультура!P9</f>
        <v>0</v>
      </c>
      <c r="E10" s="14">
        <f>'соц-ком'!S10</f>
        <v>0</v>
      </c>
      <c r="F10" s="14">
        <f>'соц-ком'!T10</f>
        <v>0</v>
      </c>
      <c r="G10" s="14">
        <f>познават!U9</f>
        <v>0</v>
      </c>
      <c r="H10" s="14">
        <f>познават!V9</f>
        <v>0</v>
      </c>
      <c r="I10" s="14">
        <f>речевое!O10</f>
        <v>0</v>
      </c>
      <c r="J10" s="14">
        <f>речевое!P10</f>
        <v>0</v>
      </c>
      <c r="K10" s="14">
        <f>'худ-эст'!S11</f>
        <v>0</v>
      </c>
      <c r="L10" s="14">
        <f>'худ-эст'!T11</f>
        <v>0</v>
      </c>
      <c r="M10" s="14">
        <f>музыка!K11</f>
        <v>0</v>
      </c>
      <c r="N10" s="14">
        <f>музыка!L11</f>
        <v>0</v>
      </c>
      <c r="O10" s="15">
        <f t="shared" si="1"/>
        <v>0</v>
      </c>
      <c r="P10" s="16">
        <f t="shared" si="2"/>
        <v>0</v>
      </c>
      <c r="Q10" s="101" t="str">
        <f>IF(O10&gt;2.9,"B",IF(O10&gt;=2,"C","HC"))</f>
        <v>HC</v>
      </c>
      <c r="R10" s="17" t="str">
        <f t="shared" si="0"/>
        <v>HC</v>
      </c>
    </row>
    <row r="11" spans="1:18" ht="17.25" customHeight="1">
      <c r="A11" s="8">
        <v>4</v>
      </c>
      <c r="B11" s="13">
        <f>дети!A4</f>
        <v>0</v>
      </c>
      <c r="C11" s="14">
        <f>физкультура!O10</f>
        <v>0</v>
      </c>
      <c r="D11" s="14">
        <f>физкультура!P10</f>
        <v>0</v>
      </c>
      <c r="E11" s="14">
        <f>'соц-ком'!S11</f>
        <v>0</v>
      </c>
      <c r="F11" s="14">
        <f>'соц-ком'!T11</f>
        <v>0</v>
      </c>
      <c r="G11" s="14">
        <f>познават!U10</f>
        <v>0</v>
      </c>
      <c r="H11" s="14">
        <f>познават!V10</f>
        <v>0</v>
      </c>
      <c r="I11" s="14">
        <f>речевое!O11</f>
        <v>0</v>
      </c>
      <c r="J11" s="14">
        <f>речевое!P11</f>
        <v>0</v>
      </c>
      <c r="K11" s="14">
        <f>'худ-эст'!S12</f>
        <v>0</v>
      </c>
      <c r="L11" s="14">
        <f>'худ-эст'!T12</f>
        <v>0</v>
      </c>
      <c r="M11" s="14">
        <f>музыка!K12</f>
        <v>0</v>
      </c>
      <c r="N11" s="14">
        <f>музыка!L12</f>
        <v>0</v>
      </c>
      <c r="O11" s="15">
        <f t="shared" si="1"/>
        <v>0</v>
      </c>
      <c r="P11" s="16">
        <f t="shared" si="2"/>
        <v>0</v>
      </c>
      <c r="Q11" s="101" t="str">
        <f aca="true" t="shared" si="3" ref="Q11:Q35">IF(O11&gt;2.9,"B",IF(O11&gt;=2,"C","HC"))</f>
        <v>HC</v>
      </c>
      <c r="R11" s="17" t="str">
        <f t="shared" si="0"/>
        <v>HC</v>
      </c>
    </row>
    <row r="12" spans="1:18" ht="17.25" customHeight="1">
      <c r="A12" s="8">
        <v>5</v>
      </c>
      <c r="B12" s="13">
        <f>дети!A5</f>
        <v>0</v>
      </c>
      <c r="C12" s="14">
        <f>физкультура!O11</f>
        <v>0</v>
      </c>
      <c r="D12" s="14">
        <f>физкультура!P11</f>
        <v>0</v>
      </c>
      <c r="E12" s="14">
        <f>'соц-ком'!S12</f>
        <v>0</v>
      </c>
      <c r="F12" s="14">
        <f>'соц-ком'!T12</f>
        <v>0</v>
      </c>
      <c r="G12" s="14">
        <f>познават!U11</f>
        <v>0</v>
      </c>
      <c r="H12" s="14">
        <f>познават!V11</f>
        <v>0</v>
      </c>
      <c r="I12" s="14">
        <f>речевое!O12</f>
        <v>0</v>
      </c>
      <c r="J12" s="14">
        <f>речевое!P12</f>
        <v>0</v>
      </c>
      <c r="K12" s="14">
        <f>'худ-эст'!S13</f>
        <v>0</v>
      </c>
      <c r="L12" s="14">
        <f>'худ-эст'!T13</f>
        <v>0</v>
      </c>
      <c r="M12" s="14">
        <f>музыка!K13</f>
        <v>0</v>
      </c>
      <c r="N12" s="14">
        <f>музыка!L13</f>
        <v>0</v>
      </c>
      <c r="O12" s="15">
        <f t="shared" si="1"/>
        <v>0</v>
      </c>
      <c r="P12" s="16">
        <f t="shared" si="2"/>
        <v>0</v>
      </c>
      <c r="Q12" s="101" t="str">
        <f t="shared" si="3"/>
        <v>HC</v>
      </c>
      <c r="R12" s="17" t="str">
        <f t="shared" si="0"/>
        <v>HC</v>
      </c>
    </row>
    <row r="13" spans="1:18" ht="17.25" customHeight="1">
      <c r="A13" s="8">
        <v>6</v>
      </c>
      <c r="B13" s="13">
        <f>дети!A6</f>
        <v>0</v>
      </c>
      <c r="C13" s="14">
        <f>физкультура!O12</f>
        <v>0</v>
      </c>
      <c r="D13" s="14">
        <f>физкультура!P12</f>
        <v>0</v>
      </c>
      <c r="E13" s="14">
        <f>'соц-ком'!S13</f>
        <v>0</v>
      </c>
      <c r="F13" s="14">
        <f>'соц-ком'!T13</f>
        <v>0</v>
      </c>
      <c r="G13" s="14">
        <f>познават!U12</f>
        <v>0</v>
      </c>
      <c r="H13" s="14">
        <f>познават!V12</f>
        <v>0</v>
      </c>
      <c r="I13" s="14">
        <f>речевое!O13</f>
        <v>0</v>
      </c>
      <c r="J13" s="14">
        <f>речевое!P13</f>
        <v>0</v>
      </c>
      <c r="K13" s="14">
        <f>'худ-эст'!S14</f>
        <v>0</v>
      </c>
      <c r="L13" s="14">
        <f>'худ-эст'!T14</f>
        <v>0</v>
      </c>
      <c r="M13" s="14">
        <f>музыка!K14</f>
        <v>0</v>
      </c>
      <c r="N13" s="14">
        <f>музыка!L14</f>
        <v>0</v>
      </c>
      <c r="O13" s="15">
        <f t="shared" si="1"/>
        <v>0</v>
      </c>
      <c r="P13" s="16">
        <f t="shared" si="2"/>
        <v>0</v>
      </c>
      <c r="Q13" s="101" t="str">
        <f t="shared" si="3"/>
        <v>HC</v>
      </c>
      <c r="R13" s="17" t="str">
        <f t="shared" si="0"/>
        <v>HC</v>
      </c>
    </row>
    <row r="14" spans="1:18" ht="17.25" customHeight="1">
      <c r="A14" s="8">
        <v>7</v>
      </c>
      <c r="B14" s="13">
        <f>дети!A7</f>
        <v>0</v>
      </c>
      <c r="C14" s="14">
        <f>физкультура!O13</f>
        <v>0</v>
      </c>
      <c r="D14" s="14">
        <f>физкультура!P13</f>
        <v>0</v>
      </c>
      <c r="E14" s="14">
        <f>'соц-ком'!S14</f>
        <v>0</v>
      </c>
      <c r="F14" s="14">
        <f>'соц-ком'!T14</f>
        <v>0</v>
      </c>
      <c r="G14" s="14">
        <f>познават!U13</f>
        <v>0</v>
      </c>
      <c r="H14" s="14">
        <f>познават!V13</f>
        <v>0</v>
      </c>
      <c r="I14" s="14">
        <f>речевое!O14</f>
        <v>0</v>
      </c>
      <c r="J14" s="14">
        <f>речевое!P14</f>
        <v>0</v>
      </c>
      <c r="K14" s="14">
        <f>'худ-эст'!S15</f>
        <v>0</v>
      </c>
      <c r="L14" s="14">
        <f>'худ-эст'!T15</f>
        <v>0</v>
      </c>
      <c r="M14" s="14">
        <f>музыка!K15</f>
        <v>0</v>
      </c>
      <c r="N14" s="14">
        <f>музыка!L15</f>
        <v>0</v>
      </c>
      <c r="O14" s="15">
        <f t="shared" si="1"/>
        <v>0</v>
      </c>
      <c r="P14" s="16">
        <f t="shared" si="2"/>
        <v>0</v>
      </c>
      <c r="Q14" s="101" t="str">
        <f t="shared" si="3"/>
        <v>HC</v>
      </c>
      <c r="R14" s="17" t="str">
        <f t="shared" si="0"/>
        <v>HC</v>
      </c>
    </row>
    <row r="15" spans="1:18" ht="17.25" customHeight="1">
      <c r="A15" s="8">
        <v>8</v>
      </c>
      <c r="B15" s="13">
        <f>дети!A8</f>
        <v>0</v>
      </c>
      <c r="C15" s="14">
        <f>физкультура!O14</f>
        <v>0</v>
      </c>
      <c r="D15" s="14">
        <f>физкультура!P14</f>
        <v>0</v>
      </c>
      <c r="E15" s="14">
        <f>'соц-ком'!S15</f>
        <v>0</v>
      </c>
      <c r="F15" s="14">
        <f>'соц-ком'!T15</f>
        <v>0</v>
      </c>
      <c r="G15" s="14">
        <f>познават!U14</f>
        <v>0</v>
      </c>
      <c r="H15" s="14">
        <f>познават!V14</f>
        <v>0</v>
      </c>
      <c r="I15" s="14">
        <f>речевое!O15</f>
        <v>0</v>
      </c>
      <c r="J15" s="14">
        <f>речевое!P15</f>
        <v>0</v>
      </c>
      <c r="K15" s="14">
        <f>'худ-эст'!S16</f>
        <v>0</v>
      </c>
      <c r="L15" s="14">
        <f>'худ-эст'!T16</f>
        <v>0</v>
      </c>
      <c r="M15" s="14">
        <f>музыка!K16</f>
        <v>0</v>
      </c>
      <c r="N15" s="14">
        <f>музыка!L16</f>
        <v>0</v>
      </c>
      <c r="O15" s="15">
        <f t="shared" si="1"/>
        <v>0</v>
      </c>
      <c r="P15" s="16">
        <f t="shared" si="2"/>
        <v>0</v>
      </c>
      <c r="Q15" s="101" t="str">
        <f t="shared" si="3"/>
        <v>HC</v>
      </c>
      <c r="R15" s="17" t="str">
        <f t="shared" si="0"/>
        <v>HC</v>
      </c>
    </row>
    <row r="16" spans="1:18" ht="17.25" customHeight="1">
      <c r="A16" s="8">
        <v>9</v>
      </c>
      <c r="B16" s="13">
        <f>дети!A9</f>
        <v>0</v>
      </c>
      <c r="C16" s="14">
        <f>физкультура!O15</f>
        <v>0</v>
      </c>
      <c r="D16" s="14">
        <f>физкультура!P15</f>
        <v>0</v>
      </c>
      <c r="E16" s="14">
        <f>'соц-ком'!S16</f>
        <v>0</v>
      </c>
      <c r="F16" s="14">
        <f>'соц-ком'!T16</f>
        <v>0</v>
      </c>
      <c r="G16" s="14">
        <f>познават!U15</f>
        <v>0</v>
      </c>
      <c r="H16" s="14">
        <f>познават!V15</f>
        <v>0</v>
      </c>
      <c r="I16" s="14">
        <f>речевое!O16</f>
        <v>0</v>
      </c>
      <c r="J16" s="14">
        <f>речевое!P16</f>
        <v>0</v>
      </c>
      <c r="K16" s="14">
        <f>'худ-эст'!S17</f>
        <v>0</v>
      </c>
      <c r="L16" s="14">
        <f>'худ-эст'!T17</f>
        <v>0</v>
      </c>
      <c r="M16" s="14">
        <f>музыка!K17</f>
        <v>0</v>
      </c>
      <c r="N16" s="14">
        <f>музыка!L17</f>
        <v>0</v>
      </c>
      <c r="O16" s="15">
        <f t="shared" si="1"/>
        <v>0</v>
      </c>
      <c r="P16" s="16">
        <f t="shared" si="2"/>
        <v>0</v>
      </c>
      <c r="Q16" s="101" t="str">
        <f t="shared" si="3"/>
        <v>HC</v>
      </c>
      <c r="R16" s="17" t="str">
        <f t="shared" si="0"/>
        <v>HC</v>
      </c>
    </row>
    <row r="17" spans="1:18" ht="17.25" customHeight="1">
      <c r="A17" s="8">
        <v>10</v>
      </c>
      <c r="B17" s="13">
        <f>дети!A10</f>
        <v>0</v>
      </c>
      <c r="C17" s="14">
        <f>физкультура!O16</f>
        <v>0</v>
      </c>
      <c r="D17" s="14">
        <f>физкультура!P16</f>
        <v>0</v>
      </c>
      <c r="E17" s="14">
        <f>'соц-ком'!S17</f>
        <v>0</v>
      </c>
      <c r="F17" s="14">
        <f>'соц-ком'!T17</f>
        <v>0</v>
      </c>
      <c r="G17" s="14">
        <f>познават!U16</f>
        <v>0</v>
      </c>
      <c r="H17" s="14">
        <f>познават!V16</f>
        <v>0</v>
      </c>
      <c r="I17" s="14">
        <f>речевое!O17</f>
        <v>0</v>
      </c>
      <c r="J17" s="14">
        <f>речевое!P17</f>
        <v>0</v>
      </c>
      <c r="K17" s="14">
        <f>'худ-эст'!S18</f>
        <v>0</v>
      </c>
      <c r="L17" s="14">
        <f>'худ-эст'!T18</f>
        <v>0</v>
      </c>
      <c r="M17" s="14">
        <f>музыка!K18</f>
        <v>0</v>
      </c>
      <c r="N17" s="14">
        <f>музыка!L18</f>
        <v>0</v>
      </c>
      <c r="O17" s="15">
        <f t="shared" si="1"/>
        <v>0</v>
      </c>
      <c r="P17" s="16">
        <f t="shared" si="2"/>
        <v>0</v>
      </c>
      <c r="Q17" s="101" t="str">
        <f t="shared" si="3"/>
        <v>HC</v>
      </c>
      <c r="R17" s="17" t="str">
        <f t="shared" si="0"/>
        <v>HC</v>
      </c>
    </row>
    <row r="18" spans="1:18" ht="17.25" customHeight="1">
      <c r="A18" s="8">
        <v>11</v>
      </c>
      <c r="B18" s="13">
        <f>дети!A11</f>
        <v>0</v>
      </c>
      <c r="C18" s="14">
        <f>физкультура!O17</f>
        <v>0</v>
      </c>
      <c r="D18" s="14">
        <f>физкультура!P17</f>
        <v>0</v>
      </c>
      <c r="E18" s="14">
        <f>'соц-ком'!S18</f>
        <v>0</v>
      </c>
      <c r="F18" s="14">
        <f>'соц-ком'!T18</f>
        <v>0</v>
      </c>
      <c r="G18" s="14">
        <f>познават!U17</f>
        <v>0</v>
      </c>
      <c r="H18" s="14">
        <f>познават!V17</f>
        <v>0</v>
      </c>
      <c r="I18" s="14">
        <f>речевое!O18</f>
        <v>0</v>
      </c>
      <c r="J18" s="14">
        <f>речевое!P18</f>
        <v>0</v>
      </c>
      <c r="K18" s="14">
        <f>'худ-эст'!S19</f>
        <v>0</v>
      </c>
      <c r="L18" s="14">
        <f>'худ-эст'!T19</f>
        <v>0</v>
      </c>
      <c r="M18" s="14">
        <f>музыка!K19</f>
        <v>0</v>
      </c>
      <c r="N18" s="14">
        <f>музыка!L19</f>
        <v>0</v>
      </c>
      <c r="O18" s="15">
        <f t="shared" si="1"/>
        <v>0</v>
      </c>
      <c r="P18" s="16">
        <f t="shared" si="2"/>
        <v>0</v>
      </c>
      <c r="Q18" s="101" t="str">
        <f t="shared" si="3"/>
        <v>HC</v>
      </c>
      <c r="R18" s="17" t="str">
        <f t="shared" si="0"/>
        <v>HC</v>
      </c>
    </row>
    <row r="19" spans="1:18" ht="17.25" customHeight="1">
      <c r="A19" s="8">
        <v>12</v>
      </c>
      <c r="B19" s="13">
        <f>дети!A12</f>
        <v>0</v>
      </c>
      <c r="C19" s="14">
        <f>физкультура!O18</f>
        <v>0</v>
      </c>
      <c r="D19" s="14">
        <f>физкультура!P18</f>
        <v>0</v>
      </c>
      <c r="E19" s="14">
        <f>'соц-ком'!S19</f>
        <v>0</v>
      </c>
      <c r="F19" s="14">
        <f>'соц-ком'!T19</f>
        <v>0</v>
      </c>
      <c r="G19" s="14">
        <f>познават!U18</f>
        <v>0</v>
      </c>
      <c r="H19" s="14">
        <f>познават!V18</f>
        <v>0</v>
      </c>
      <c r="I19" s="14">
        <f>речевое!O19</f>
        <v>0</v>
      </c>
      <c r="J19" s="14">
        <f>речевое!P19</f>
        <v>0</v>
      </c>
      <c r="K19" s="14">
        <f>'худ-эст'!S20</f>
        <v>0</v>
      </c>
      <c r="L19" s="14">
        <f>'худ-эст'!T20</f>
        <v>0</v>
      </c>
      <c r="M19" s="14">
        <f>музыка!K20</f>
        <v>0</v>
      </c>
      <c r="N19" s="14">
        <f>музыка!L20</f>
        <v>0</v>
      </c>
      <c r="O19" s="15">
        <f t="shared" si="1"/>
        <v>0</v>
      </c>
      <c r="P19" s="16">
        <f t="shared" si="2"/>
        <v>0</v>
      </c>
      <c r="Q19" s="101" t="str">
        <f t="shared" si="3"/>
        <v>HC</v>
      </c>
      <c r="R19" s="17" t="str">
        <f t="shared" si="0"/>
        <v>HC</v>
      </c>
    </row>
    <row r="20" spans="1:18" ht="17.25" customHeight="1">
      <c r="A20" s="8">
        <v>13</v>
      </c>
      <c r="B20" s="13">
        <f>дети!A13</f>
        <v>0</v>
      </c>
      <c r="C20" s="14">
        <f>физкультура!O19</f>
        <v>0</v>
      </c>
      <c r="D20" s="14">
        <f>физкультура!P19</f>
        <v>0</v>
      </c>
      <c r="E20" s="14">
        <f>'соц-ком'!S20</f>
        <v>0</v>
      </c>
      <c r="F20" s="14">
        <f>'соц-ком'!T20</f>
        <v>0</v>
      </c>
      <c r="G20" s="14">
        <f>познават!U19</f>
        <v>0</v>
      </c>
      <c r="H20" s="14">
        <f>познават!V19</f>
        <v>0</v>
      </c>
      <c r="I20" s="14">
        <f>речевое!O20</f>
        <v>0</v>
      </c>
      <c r="J20" s="14">
        <f>речевое!P20</f>
        <v>0</v>
      </c>
      <c r="K20" s="14">
        <f>'худ-эст'!S21</f>
        <v>0</v>
      </c>
      <c r="L20" s="14">
        <f>'худ-эст'!T21</f>
        <v>0</v>
      </c>
      <c r="M20" s="14">
        <f>музыка!K21</f>
        <v>0</v>
      </c>
      <c r="N20" s="14">
        <f>музыка!L21</f>
        <v>0</v>
      </c>
      <c r="O20" s="15">
        <f t="shared" si="1"/>
        <v>0</v>
      </c>
      <c r="P20" s="16">
        <f t="shared" si="2"/>
        <v>0</v>
      </c>
      <c r="Q20" s="101" t="str">
        <f t="shared" si="3"/>
        <v>HC</v>
      </c>
      <c r="R20" s="17" t="str">
        <f t="shared" si="0"/>
        <v>HC</v>
      </c>
    </row>
    <row r="21" spans="1:18" ht="17.25" customHeight="1">
      <c r="A21" s="8">
        <v>14</v>
      </c>
      <c r="B21" s="13">
        <f>дети!A14</f>
        <v>0</v>
      </c>
      <c r="C21" s="14">
        <f>физкультура!O20</f>
        <v>0</v>
      </c>
      <c r="D21" s="14">
        <f>физкультура!P20</f>
        <v>0</v>
      </c>
      <c r="E21" s="14">
        <f>'соц-ком'!S21</f>
        <v>0</v>
      </c>
      <c r="F21" s="14">
        <f>'соц-ком'!T21</f>
        <v>0</v>
      </c>
      <c r="G21" s="14">
        <f>познават!U20</f>
        <v>0</v>
      </c>
      <c r="H21" s="14">
        <f>познават!V20</f>
        <v>0</v>
      </c>
      <c r="I21" s="14">
        <f>речевое!O21</f>
        <v>0</v>
      </c>
      <c r="J21" s="14">
        <f>речевое!P21</f>
        <v>0</v>
      </c>
      <c r="K21" s="14">
        <f>'худ-эст'!S22</f>
        <v>0</v>
      </c>
      <c r="L21" s="14">
        <f>'худ-эст'!T22</f>
        <v>0</v>
      </c>
      <c r="M21" s="14">
        <f>музыка!K22</f>
        <v>0</v>
      </c>
      <c r="N21" s="14">
        <f>музыка!L22</f>
        <v>0</v>
      </c>
      <c r="O21" s="15">
        <f t="shared" si="1"/>
        <v>0</v>
      </c>
      <c r="P21" s="16">
        <f t="shared" si="2"/>
        <v>0</v>
      </c>
      <c r="Q21" s="101" t="str">
        <f t="shared" si="3"/>
        <v>HC</v>
      </c>
      <c r="R21" s="17" t="str">
        <f t="shared" si="0"/>
        <v>HC</v>
      </c>
    </row>
    <row r="22" spans="1:18" ht="17.25" customHeight="1">
      <c r="A22" s="8">
        <v>15</v>
      </c>
      <c r="B22" s="13">
        <f>дети!A15</f>
        <v>0</v>
      </c>
      <c r="C22" s="14">
        <f>физкультура!O21</f>
        <v>0</v>
      </c>
      <c r="D22" s="14">
        <f>физкультура!P21</f>
        <v>0</v>
      </c>
      <c r="E22" s="14">
        <f>'соц-ком'!S22</f>
        <v>0</v>
      </c>
      <c r="F22" s="14">
        <f>'соц-ком'!T22</f>
        <v>0</v>
      </c>
      <c r="G22" s="14">
        <f>познават!U21</f>
        <v>0</v>
      </c>
      <c r="H22" s="14">
        <f>познават!V21</f>
        <v>0</v>
      </c>
      <c r="I22" s="14">
        <f>речевое!O22</f>
        <v>0</v>
      </c>
      <c r="J22" s="14">
        <f>речевое!P22</f>
        <v>0</v>
      </c>
      <c r="K22" s="14">
        <f>'худ-эст'!S23</f>
        <v>0</v>
      </c>
      <c r="L22" s="14">
        <f>'худ-эст'!T23</f>
        <v>0</v>
      </c>
      <c r="M22" s="14">
        <f>музыка!K23</f>
        <v>0</v>
      </c>
      <c r="N22" s="14">
        <f>музыка!L23</f>
        <v>0</v>
      </c>
      <c r="O22" s="15">
        <f aca="true" t="shared" si="4" ref="O22:O30">(C22+E22+G22+I22+K22+M22)/6</f>
        <v>0</v>
      </c>
      <c r="P22" s="16">
        <f aca="true" t="shared" si="5" ref="P22:P30">(D22+F22+H22+J22+L22+N22)/6</f>
        <v>0</v>
      </c>
      <c r="Q22" s="101" t="str">
        <f aca="true" t="shared" si="6" ref="Q22:Q30">IF(O22&gt;2.9,"B",IF(O22&gt;=2,"C","HC"))</f>
        <v>HC</v>
      </c>
      <c r="R22" s="17" t="str">
        <f aca="true" t="shared" si="7" ref="R22:R30">IF(P22&gt;2.9,"B",IF(P22&gt;=2,"C","HC"))</f>
        <v>HC</v>
      </c>
    </row>
    <row r="23" spans="1:18" ht="17.25" customHeight="1">
      <c r="A23" s="8">
        <v>16</v>
      </c>
      <c r="B23" s="13">
        <f>дети!A16</f>
        <v>0</v>
      </c>
      <c r="C23" s="14">
        <f>физкультура!O22</f>
        <v>0</v>
      </c>
      <c r="D23" s="14">
        <f>физкультура!P22</f>
        <v>0</v>
      </c>
      <c r="E23" s="14">
        <f>'соц-ком'!S23</f>
        <v>0</v>
      </c>
      <c r="F23" s="14">
        <f>'соц-ком'!T23</f>
        <v>0</v>
      </c>
      <c r="G23" s="14">
        <f>познават!U22</f>
        <v>0</v>
      </c>
      <c r="H23" s="14">
        <f>познават!V22</f>
        <v>0</v>
      </c>
      <c r="I23" s="14">
        <f>речевое!O23</f>
        <v>0</v>
      </c>
      <c r="J23" s="14">
        <f>речевое!P23</f>
        <v>0</v>
      </c>
      <c r="K23" s="14">
        <f>'худ-эст'!S24</f>
        <v>0</v>
      </c>
      <c r="L23" s="14">
        <f>'худ-эст'!T24</f>
        <v>0</v>
      </c>
      <c r="M23" s="14">
        <f>музыка!K24</f>
        <v>0</v>
      </c>
      <c r="N23" s="14">
        <f>музыка!L24</f>
        <v>0</v>
      </c>
      <c r="O23" s="15">
        <f t="shared" si="4"/>
        <v>0</v>
      </c>
      <c r="P23" s="16">
        <f t="shared" si="5"/>
        <v>0</v>
      </c>
      <c r="Q23" s="101" t="str">
        <f t="shared" si="6"/>
        <v>HC</v>
      </c>
      <c r="R23" s="17" t="str">
        <f t="shared" si="7"/>
        <v>HC</v>
      </c>
    </row>
    <row r="24" spans="1:18" ht="17.25" customHeight="1">
      <c r="A24" s="8">
        <v>17</v>
      </c>
      <c r="B24" s="13">
        <f>дети!A17</f>
        <v>0</v>
      </c>
      <c r="C24" s="14">
        <f>физкультура!O23</f>
        <v>0</v>
      </c>
      <c r="D24" s="14">
        <f>физкультура!P23</f>
        <v>0</v>
      </c>
      <c r="E24" s="14">
        <f>'соц-ком'!S24</f>
        <v>0</v>
      </c>
      <c r="F24" s="14">
        <f>'соц-ком'!T24</f>
        <v>0</v>
      </c>
      <c r="G24" s="14">
        <f>познават!U23</f>
        <v>0</v>
      </c>
      <c r="H24" s="14">
        <f>познават!V23</f>
        <v>0</v>
      </c>
      <c r="I24" s="14">
        <f>речевое!O24</f>
        <v>0</v>
      </c>
      <c r="J24" s="14">
        <f>речевое!P24</f>
        <v>0</v>
      </c>
      <c r="K24" s="14">
        <f>'худ-эст'!S25</f>
        <v>0</v>
      </c>
      <c r="L24" s="14">
        <f>'худ-эст'!T25</f>
        <v>0</v>
      </c>
      <c r="M24" s="14">
        <f>музыка!K25</f>
        <v>0</v>
      </c>
      <c r="N24" s="14">
        <f>музыка!L25</f>
        <v>0</v>
      </c>
      <c r="O24" s="15">
        <f t="shared" si="4"/>
        <v>0</v>
      </c>
      <c r="P24" s="16">
        <f t="shared" si="5"/>
        <v>0</v>
      </c>
      <c r="Q24" s="101" t="str">
        <f t="shared" si="6"/>
        <v>HC</v>
      </c>
      <c r="R24" s="17" t="str">
        <f t="shared" si="7"/>
        <v>HC</v>
      </c>
    </row>
    <row r="25" spans="1:18" ht="17.25" customHeight="1">
      <c r="A25" s="8">
        <v>18</v>
      </c>
      <c r="B25" s="13">
        <f>дети!A18</f>
        <v>0</v>
      </c>
      <c r="C25" s="14">
        <f>физкультура!O24</f>
        <v>0</v>
      </c>
      <c r="D25" s="14">
        <f>физкультура!P24</f>
        <v>0</v>
      </c>
      <c r="E25" s="14">
        <f>'соц-ком'!S25</f>
        <v>0</v>
      </c>
      <c r="F25" s="14">
        <f>'соц-ком'!T25</f>
        <v>0</v>
      </c>
      <c r="G25" s="14">
        <f>познават!U24</f>
        <v>0</v>
      </c>
      <c r="H25" s="14">
        <f>познават!V24</f>
        <v>0</v>
      </c>
      <c r="I25" s="14">
        <f>речевое!O25</f>
        <v>0</v>
      </c>
      <c r="J25" s="14">
        <f>речевое!P25</f>
        <v>0</v>
      </c>
      <c r="K25" s="14">
        <f>'худ-эст'!S26</f>
        <v>0</v>
      </c>
      <c r="L25" s="14">
        <f>'худ-эст'!T26</f>
        <v>0</v>
      </c>
      <c r="M25" s="14">
        <f>музыка!K26</f>
        <v>0</v>
      </c>
      <c r="N25" s="14">
        <f>музыка!L26</f>
        <v>0</v>
      </c>
      <c r="O25" s="15">
        <f t="shared" si="4"/>
        <v>0</v>
      </c>
      <c r="P25" s="16">
        <f t="shared" si="5"/>
        <v>0</v>
      </c>
      <c r="Q25" s="101" t="str">
        <f t="shared" si="6"/>
        <v>HC</v>
      </c>
      <c r="R25" s="17" t="str">
        <f t="shared" si="7"/>
        <v>HC</v>
      </c>
    </row>
    <row r="26" spans="1:18" ht="17.25" customHeight="1">
      <c r="A26" s="8">
        <v>19</v>
      </c>
      <c r="B26" s="13">
        <f>дети!A19</f>
        <v>0</v>
      </c>
      <c r="C26" s="14">
        <f>физкультура!O25</f>
        <v>0</v>
      </c>
      <c r="D26" s="14">
        <f>физкультура!P25</f>
        <v>0</v>
      </c>
      <c r="E26" s="14">
        <f>'соц-ком'!S26</f>
        <v>0</v>
      </c>
      <c r="F26" s="14">
        <f>'соц-ком'!T26</f>
        <v>0</v>
      </c>
      <c r="G26" s="14">
        <f>познават!U25</f>
        <v>0</v>
      </c>
      <c r="H26" s="14">
        <f>познават!V25</f>
        <v>0</v>
      </c>
      <c r="I26" s="14">
        <f>речевое!O26</f>
        <v>0</v>
      </c>
      <c r="J26" s="14">
        <f>речевое!P26</f>
        <v>0</v>
      </c>
      <c r="K26" s="14">
        <f>'худ-эст'!S27</f>
        <v>0</v>
      </c>
      <c r="L26" s="14">
        <f>'худ-эст'!T27</f>
        <v>0</v>
      </c>
      <c r="M26" s="14">
        <f>музыка!K27</f>
        <v>0</v>
      </c>
      <c r="N26" s="14">
        <f>музыка!L27</f>
        <v>0</v>
      </c>
      <c r="O26" s="15">
        <f t="shared" si="4"/>
        <v>0</v>
      </c>
      <c r="P26" s="16">
        <f t="shared" si="5"/>
        <v>0</v>
      </c>
      <c r="Q26" s="101" t="str">
        <f t="shared" si="6"/>
        <v>HC</v>
      </c>
      <c r="R26" s="17" t="str">
        <f t="shared" si="7"/>
        <v>HC</v>
      </c>
    </row>
    <row r="27" spans="1:18" ht="17.25" customHeight="1">
      <c r="A27" s="8">
        <v>20</v>
      </c>
      <c r="B27" s="13">
        <f>дети!A20</f>
        <v>0</v>
      </c>
      <c r="C27" s="14">
        <f>физкультура!O26</f>
        <v>0</v>
      </c>
      <c r="D27" s="14">
        <f>физкультура!P26</f>
        <v>0</v>
      </c>
      <c r="E27" s="14">
        <f>'соц-ком'!S27</f>
        <v>0</v>
      </c>
      <c r="F27" s="14">
        <f>'соц-ком'!T27</f>
        <v>0</v>
      </c>
      <c r="G27" s="14">
        <f>познават!U26</f>
        <v>0</v>
      </c>
      <c r="H27" s="14">
        <f>познават!V26</f>
        <v>0</v>
      </c>
      <c r="I27" s="14">
        <f>речевое!O27</f>
        <v>0</v>
      </c>
      <c r="J27" s="14">
        <f>речевое!P27</f>
        <v>0</v>
      </c>
      <c r="K27" s="14">
        <f>'худ-эст'!S28</f>
        <v>0</v>
      </c>
      <c r="L27" s="14">
        <f>'худ-эст'!T28</f>
        <v>0</v>
      </c>
      <c r="M27" s="14">
        <f>музыка!K28</f>
        <v>0</v>
      </c>
      <c r="N27" s="14">
        <f>музыка!L28</f>
        <v>0</v>
      </c>
      <c r="O27" s="15">
        <f t="shared" si="4"/>
        <v>0</v>
      </c>
      <c r="P27" s="16">
        <f t="shared" si="5"/>
        <v>0</v>
      </c>
      <c r="Q27" s="101" t="str">
        <f t="shared" si="6"/>
        <v>HC</v>
      </c>
      <c r="R27" s="17" t="str">
        <f t="shared" si="7"/>
        <v>HC</v>
      </c>
    </row>
    <row r="28" spans="1:18" ht="17.25" customHeight="1">
      <c r="A28" s="8">
        <v>21</v>
      </c>
      <c r="B28" s="13">
        <f>дети!A21</f>
        <v>0</v>
      </c>
      <c r="C28" s="14">
        <f>физкультура!O27</f>
        <v>0</v>
      </c>
      <c r="D28" s="14">
        <f>физкультура!P27</f>
        <v>0</v>
      </c>
      <c r="E28" s="14">
        <f>'соц-ком'!S28</f>
        <v>0</v>
      </c>
      <c r="F28" s="14">
        <f>'соц-ком'!T28</f>
        <v>0</v>
      </c>
      <c r="G28" s="14">
        <f>познават!U27</f>
        <v>0</v>
      </c>
      <c r="H28" s="14">
        <f>познават!V27</f>
        <v>0</v>
      </c>
      <c r="I28" s="14">
        <f>речевое!O28</f>
        <v>0</v>
      </c>
      <c r="J28" s="14">
        <f>речевое!P28</f>
        <v>0</v>
      </c>
      <c r="K28" s="14">
        <f>'худ-эст'!S29</f>
        <v>0</v>
      </c>
      <c r="L28" s="14">
        <f>'худ-эст'!T29</f>
        <v>0</v>
      </c>
      <c r="M28" s="14">
        <f>музыка!K29</f>
        <v>0</v>
      </c>
      <c r="N28" s="14">
        <f>музыка!L29</f>
        <v>0</v>
      </c>
      <c r="O28" s="15">
        <f t="shared" si="4"/>
        <v>0</v>
      </c>
      <c r="P28" s="16">
        <f t="shared" si="5"/>
        <v>0</v>
      </c>
      <c r="Q28" s="101" t="str">
        <f t="shared" si="6"/>
        <v>HC</v>
      </c>
      <c r="R28" s="17" t="str">
        <f t="shared" si="7"/>
        <v>HC</v>
      </c>
    </row>
    <row r="29" spans="1:18" ht="17.25" customHeight="1">
      <c r="A29" s="8">
        <v>22</v>
      </c>
      <c r="B29" s="13">
        <f>дети!A22</f>
        <v>0</v>
      </c>
      <c r="C29" s="14">
        <f>физкультура!O28</f>
        <v>0</v>
      </c>
      <c r="D29" s="14">
        <f>физкультура!P28</f>
        <v>0</v>
      </c>
      <c r="E29" s="14">
        <f>'соц-ком'!S29</f>
        <v>0</v>
      </c>
      <c r="F29" s="14">
        <f>'соц-ком'!T29</f>
        <v>0</v>
      </c>
      <c r="G29" s="14">
        <f>познават!U28</f>
        <v>0</v>
      </c>
      <c r="H29" s="14">
        <f>познават!V28</f>
        <v>0</v>
      </c>
      <c r="I29" s="14">
        <f>речевое!O29</f>
        <v>0</v>
      </c>
      <c r="J29" s="14">
        <f>речевое!P29</f>
        <v>0</v>
      </c>
      <c r="K29" s="14">
        <f>'худ-эст'!S30</f>
        <v>0</v>
      </c>
      <c r="L29" s="14">
        <f>'худ-эст'!T30</f>
        <v>0</v>
      </c>
      <c r="M29" s="14">
        <f>музыка!K30</f>
        <v>0</v>
      </c>
      <c r="N29" s="14">
        <f>музыка!L30</f>
        <v>0</v>
      </c>
      <c r="O29" s="15">
        <f t="shared" si="4"/>
        <v>0</v>
      </c>
      <c r="P29" s="16">
        <f t="shared" si="5"/>
        <v>0</v>
      </c>
      <c r="Q29" s="101" t="str">
        <f t="shared" si="6"/>
        <v>HC</v>
      </c>
      <c r="R29" s="17" t="str">
        <f t="shared" si="7"/>
        <v>HC</v>
      </c>
    </row>
    <row r="30" spans="1:18" ht="17.25" customHeight="1">
      <c r="A30" s="8">
        <v>23</v>
      </c>
      <c r="B30" s="13">
        <f>дети!A23</f>
        <v>0</v>
      </c>
      <c r="C30" s="14">
        <f>физкультура!O29</f>
        <v>0</v>
      </c>
      <c r="D30" s="14">
        <f>физкультура!P29</f>
        <v>0</v>
      </c>
      <c r="E30" s="14">
        <f>'соц-ком'!S30</f>
        <v>0</v>
      </c>
      <c r="F30" s="14">
        <f>'соц-ком'!T30</f>
        <v>0</v>
      </c>
      <c r="G30" s="14">
        <f>познават!U29</f>
        <v>0</v>
      </c>
      <c r="H30" s="14">
        <f>познават!V29</f>
        <v>0</v>
      </c>
      <c r="I30" s="14">
        <f>речевое!O30</f>
        <v>0</v>
      </c>
      <c r="J30" s="14">
        <f>речевое!P30</f>
        <v>0</v>
      </c>
      <c r="K30" s="14">
        <f>'худ-эст'!S31</f>
        <v>0</v>
      </c>
      <c r="L30" s="14">
        <f>'худ-эст'!T31</f>
        <v>0</v>
      </c>
      <c r="M30" s="14">
        <f>музыка!K31</f>
        <v>0</v>
      </c>
      <c r="N30" s="14">
        <f>музыка!L31</f>
        <v>0</v>
      </c>
      <c r="O30" s="15">
        <f t="shared" si="4"/>
        <v>0</v>
      </c>
      <c r="P30" s="16">
        <f t="shared" si="5"/>
        <v>0</v>
      </c>
      <c r="Q30" s="101" t="str">
        <f t="shared" si="6"/>
        <v>HC</v>
      </c>
      <c r="R30" s="17" t="str">
        <f t="shared" si="7"/>
        <v>HC</v>
      </c>
    </row>
    <row r="31" spans="1:18" ht="17.25" customHeight="1">
      <c r="A31" s="8">
        <v>24</v>
      </c>
      <c r="B31" s="13">
        <f>дети!A24</f>
        <v>0</v>
      </c>
      <c r="C31" s="14">
        <f>физкультура!O30</f>
        <v>0</v>
      </c>
      <c r="D31" s="14">
        <f>физкультура!P30</f>
        <v>0</v>
      </c>
      <c r="E31" s="14">
        <f>'соц-ком'!S31</f>
        <v>0</v>
      </c>
      <c r="F31" s="14">
        <f>'соц-ком'!T31</f>
        <v>0</v>
      </c>
      <c r="G31" s="14">
        <f>познават!U30</f>
        <v>0</v>
      </c>
      <c r="H31" s="14">
        <f>познават!V30</f>
        <v>0</v>
      </c>
      <c r="I31" s="14">
        <f>речевое!O31</f>
        <v>0</v>
      </c>
      <c r="J31" s="14">
        <f>речевое!P31</f>
        <v>0</v>
      </c>
      <c r="K31" s="14">
        <f>'худ-эст'!S32</f>
        <v>0</v>
      </c>
      <c r="L31" s="14">
        <f>'худ-эст'!T32</f>
        <v>0</v>
      </c>
      <c r="M31" s="14">
        <f>музыка!K32</f>
        <v>0</v>
      </c>
      <c r="N31" s="14">
        <f>музыка!L32</f>
        <v>0</v>
      </c>
      <c r="O31" s="15">
        <f t="shared" si="1"/>
        <v>0</v>
      </c>
      <c r="P31" s="16">
        <f t="shared" si="2"/>
        <v>0</v>
      </c>
      <c r="Q31" s="101" t="str">
        <f t="shared" si="3"/>
        <v>HC</v>
      </c>
      <c r="R31" s="17" t="str">
        <f t="shared" si="0"/>
        <v>HC</v>
      </c>
    </row>
    <row r="32" spans="1:18" ht="17.25" customHeight="1">
      <c r="A32" s="8">
        <v>25</v>
      </c>
      <c r="B32" s="13">
        <f>дети!A25</f>
        <v>0</v>
      </c>
      <c r="C32" s="14">
        <f>физкультура!O31</f>
        <v>0</v>
      </c>
      <c r="D32" s="14">
        <f>физкультура!P31</f>
        <v>0</v>
      </c>
      <c r="E32" s="14">
        <f>'соц-ком'!S32</f>
        <v>0</v>
      </c>
      <c r="F32" s="14">
        <f>'соц-ком'!T32</f>
        <v>0</v>
      </c>
      <c r="G32" s="14">
        <f>познават!U31</f>
        <v>0</v>
      </c>
      <c r="H32" s="14">
        <f>познават!V31</f>
        <v>0</v>
      </c>
      <c r="I32" s="14">
        <f>речевое!O32</f>
        <v>0</v>
      </c>
      <c r="J32" s="14">
        <f>речевое!P32</f>
        <v>0</v>
      </c>
      <c r="K32" s="14">
        <f>'худ-эст'!S33</f>
        <v>0</v>
      </c>
      <c r="L32" s="14">
        <f>'худ-эст'!T33</f>
        <v>0</v>
      </c>
      <c r="M32" s="14">
        <f>музыка!K33</f>
        <v>0</v>
      </c>
      <c r="N32" s="14">
        <f>музыка!L33</f>
        <v>0</v>
      </c>
      <c r="O32" s="15">
        <f t="shared" si="1"/>
        <v>0</v>
      </c>
      <c r="P32" s="16">
        <f t="shared" si="2"/>
        <v>0</v>
      </c>
      <c r="Q32" s="101" t="str">
        <f t="shared" si="3"/>
        <v>HC</v>
      </c>
      <c r="R32" s="17" t="str">
        <f t="shared" si="0"/>
        <v>HC</v>
      </c>
    </row>
    <row r="33" spans="1:18" ht="17.25" customHeight="1">
      <c r="A33" s="8">
        <v>26</v>
      </c>
      <c r="B33" s="13">
        <f>дети!A26</f>
        <v>0</v>
      </c>
      <c r="C33" s="14">
        <f>физкультура!O32</f>
        <v>0</v>
      </c>
      <c r="D33" s="14">
        <f>физкультура!P32</f>
        <v>0</v>
      </c>
      <c r="E33" s="14">
        <f>'соц-ком'!S33</f>
        <v>0</v>
      </c>
      <c r="F33" s="14">
        <f>'соц-ком'!T33</f>
        <v>0</v>
      </c>
      <c r="G33" s="14">
        <f>познават!U32</f>
        <v>0</v>
      </c>
      <c r="H33" s="14">
        <f>познават!V32</f>
        <v>0</v>
      </c>
      <c r="I33" s="14">
        <f>речевое!O33</f>
        <v>0</v>
      </c>
      <c r="J33" s="14">
        <f>речевое!P33</f>
        <v>0</v>
      </c>
      <c r="K33" s="14">
        <f>'худ-эст'!S34</f>
        <v>0</v>
      </c>
      <c r="L33" s="14">
        <f>'худ-эст'!T34</f>
        <v>0</v>
      </c>
      <c r="M33" s="14">
        <f>музыка!K34</f>
        <v>0</v>
      </c>
      <c r="N33" s="14">
        <f>музыка!L34</f>
        <v>0</v>
      </c>
      <c r="O33" s="15">
        <f t="shared" si="1"/>
        <v>0</v>
      </c>
      <c r="P33" s="16">
        <f t="shared" si="2"/>
        <v>0</v>
      </c>
      <c r="Q33" s="101" t="str">
        <f t="shared" si="3"/>
        <v>HC</v>
      </c>
      <c r="R33" s="17" t="str">
        <f t="shared" si="0"/>
        <v>HC</v>
      </c>
    </row>
    <row r="34" spans="1:18" ht="17.25" customHeight="1">
      <c r="A34" s="8">
        <v>27</v>
      </c>
      <c r="B34" s="13">
        <f>дети!A27</f>
        <v>0</v>
      </c>
      <c r="C34" s="14">
        <f>физкультура!O33</f>
        <v>0</v>
      </c>
      <c r="D34" s="14">
        <f>физкультура!P33</f>
        <v>0</v>
      </c>
      <c r="E34" s="14">
        <f>'соц-ком'!S34</f>
        <v>0</v>
      </c>
      <c r="F34" s="14">
        <f>'соц-ком'!T34</f>
        <v>0</v>
      </c>
      <c r="G34" s="14">
        <f>познават!U33</f>
        <v>0</v>
      </c>
      <c r="H34" s="14">
        <f>познават!V33</f>
        <v>0</v>
      </c>
      <c r="I34" s="14">
        <f>речевое!O34</f>
        <v>0</v>
      </c>
      <c r="J34" s="14">
        <f>речевое!P34</f>
        <v>0</v>
      </c>
      <c r="K34" s="14">
        <f>'худ-эст'!S35</f>
        <v>0</v>
      </c>
      <c r="L34" s="14">
        <f>'худ-эст'!T35</f>
        <v>0</v>
      </c>
      <c r="M34" s="14">
        <f>музыка!K35</f>
        <v>0</v>
      </c>
      <c r="N34" s="14">
        <f>музыка!L35</f>
        <v>0</v>
      </c>
      <c r="O34" s="15">
        <f t="shared" si="1"/>
        <v>0</v>
      </c>
      <c r="P34" s="16">
        <f t="shared" si="2"/>
        <v>0</v>
      </c>
      <c r="Q34" s="101" t="str">
        <f t="shared" si="3"/>
        <v>HC</v>
      </c>
      <c r="R34" s="17" t="str">
        <f t="shared" si="0"/>
        <v>HC</v>
      </c>
    </row>
    <row r="35" spans="1:18" ht="17.25" customHeight="1">
      <c r="A35" s="8">
        <v>28</v>
      </c>
      <c r="B35" s="13">
        <f>дети!A28</f>
        <v>0</v>
      </c>
      <c r="C35" s="14">
        <f>физкультура!O34</f>
        <v>0</v>
      </c>
      <c r="D35" s="14">
        <f>физкультура!P34</f>
        <v>0</v>
      </c>
      <c r="E35" s="14">
        <f>'соц-ком'!S35</f>
        <v>0</v>
      </c>
      <c r="F35" s="14">
        <f>'соц-ком'!T35</f>
        <v>0</v>
      </c>
      <c r="G35" s="14">
        <f>познават!U34</f>
        <v>0</v>
      </c>
      <c r="H35" s="14">
        <f>познават!V34</f>
        <v>0</v>
      </c>
      <c r="I35" s="14">
        <f>речевое!O35</f>
        <v>0</v>
      </c>
      <c r="J35" s="14">
        <f>речевое!P35</f>
        <v>0</v>
      </c>
      <c r="K35" s="14">
        <f>'худ-эст'!S36</f>
        <v>0</v>
      </c>
      <c r="L35" s="14">
        <f>'худ-эст'!T36</f>
        <v>0</v>
      </c>
      <c r="M35" s="14">
        <f>музыка!K36</f>
        <v>0</v>
      </c>
      <c r="N35" s="14">
        <f>музыка!L36</f>
        <v>0</v>
      </c>
      <c r="O35" s="15">
        <f t="shared" si="1"/>
        <v>0</v>
      </c>
      <c r="P35" s="16">
        <f t="shared" si="2"/>
        <v>0</v>
      </c>
      <c r="Q35" s="101" t="str">
        <f t="shared" si="3"/>
        <v>HC</v>
      </c>
      <c r="R35" s="17" t="str">
        <f t="shared" si="0"/>
        <v>HC</v>
      </c>
    </row>
    <row r="36" spans="1:18" ht="18.75" customHeight="1">
      <c r="A36" s="105" t="s">
        <v>15</v>
      </c>
      <c r="B36" s="106"/>
      <c r="C36" s="18" t="e">
        <f>SUM(C8:C35)/дети!G2</f>
        <v>#DIV/0!</v>
      </c>
      <c r="D36" s="18" t="e">
        <f>SUM(D8:D35)/дети!G2</f>
        <v>#DIV/0!</v>
      </c>
      <c r="E36" s="18" t="e">
        <f>SUM(E8:E35)/дети!G2</f>
        <v>#DIV/0!</v>
      </c>
      <c r="F36" s="18" t="e">
        <f>SUM(F8:F35)/дети!G2</f>
        <v>#DIV/0!</v>
      </c>
      <c r="G36" s="18" t="e">
        <f>SUM(G8:G35)/дети!G2</f>
        <v>#DIV/0!</v>
      </c>
      <c r="H36" s="18" t="e">
        <f>SUM(H8:H35)/дети!G2</f>
        <v>#DIV/0!</v>
      </c>
      <c r="I36" s="18" t="e">
        <f>SUM(I8:I35)/дети!G2</f>
        <v>#DIV/0!</v>
      </c>
      <c r="J36" s="18" t="e">
        <f>SUM(J8:J35)/дети!G2</f>
        <v>#DIV/0!</v>
      </c>
      <c r="K36" s="18" t="e">
        <f>SUM(K8:K35)/дети!G2</f>
        <v>#DIV/0!</v>
      </c>
      <c r="L36" s="18" t="e">
        <f>SUM(L8:L35)/дети!G2</f>
        <v>#DIV/0!</v>
      </c>
      <c r="M36" s="18" t="e">
        <f>музыка!K37</f>
        <v>#DIV/0!</v>
      </c>
      <c r="N36" s="18" t="e">
        <f>SUM(N8:N35)/дети!G2</f>
        <v>#DIV/0!</v>
      </c>
      <c r="O36" s="19" t="e">
        <f>SUM(O8:O35)/дети!G2</f>
        <v>#DIV/0!</v>
      </c>
      <c r="P36" s="19" t="e">
        <f>SUM(P8:P35)/дети!G2</f>
        <v>#DIV/0!</v>
      </c>
      <c r="Q36" s="102"/>
      <c r="R36" s="20"/>
    </row>
    <row r="37" spans="1:18" ht="18" customHeight="1">
      <c r="A37" s="21"/>
      <c r="B37" s="22" t="s">
        <v>16</v>
      </c>
      <c r="C37" s="23" t="e">
        <f>COUNTIF(C8:C35,"=3")/дети!G2</f>
        <v>#DIV/0!</v>
      </c>
      <c r="D37" s="23" t="e">
        <f>COUNTIF(D8:D35,"=3")/дети!G2</f>
        <v>#DIV/0!</v>
      </c>
      <c r="E37" s="23" t="e">
        <f>COUNTIF(E8:E35,"=3")/дети!G2</f>
        <v>#DIV/0!</v>
      </c>
      <c r="F37" s="23" t="e">
        <f>COUNTIF(F8:F35,"=3")/дети!G2</f>
        <v>#DIV/0!</v>
      </c>
      <c r="G37" s="23" t="e">
        <f>COUNTIF(G8:G35,"=3")/дети!G2</f>
        <v>#DIV/0!</v>
      </c>
      <c r="H37" s="23" t="e">
        <f>COUNTIF(H8:H35,"=3")/дети!G2</f>
        <v>#DIV/0!</v>
      </c>
      <c r="I37" s="23" t="e">
        <f>COUNTIF(I8:I35,"=3")/дети!G2</f>
        <v>#DIV/0!</v>
      </c>
      <c r="J37" s="23" t="e">
        <f>COUNTIF(J8:J35,"=3")/дети!G2</f>
        <v>#DIV/0!</v>
      </c>
      <c r="K37" s="23" t="e">
        <f>COUNTIF(K8:K35,"=3")/дети!G2</f>
        <v>#DIV/0!</v>
      </c>
      <c r="L37" s="23" t="e">
        <f>COUNTIF(L8:L35,"=3")/дети!G2</f>
        <v>#DIV/0!</v>
      </c>
      <c r="M37" s="23" t="e">
        <f>COUNTIF(M8:M35,"=3")/дети!G2</f>
        <v>#DIV/0!</v>
      </c>
      <c r="N37" s="23" t="e">
        <f>COUNTIF(N8:N35,"=3")/дети!G2</f>
        <v>#DIV/0!</v>
      </c>
      <c r="O37" s="24" t="e">
        <f>COUNTIF(O8:O35,"=3")/дети!G2</f>
        <v>#DIV/0!</v>
      </c>
      <c r="P37" s="24" t="e">
        <f>COUNTIF(P8:P35,"=3")/дети!G2</f>
        <v>#DIV/0!</v>
      </c>
      <c r="Q37" s="102"/>
      <c r="R37" s="20"/>
    </row>
    <row r="38" spans="1:18" ht="16.5" customHeight="1">
      <c r="A38" s="21"/>
      <c r="B38" s="25" t="s">
        <v>17</v>
      </c>
      <c r="C38" s="23" t="e">
        <f aca="true" t="shared" si="8" ref="C38:N38">1-(C39+C37)</f>
        <v>#DIV/0!</v>
      </c>
      <c r="D38" s="23" t="e">
        <f t="shared" si="8"/>
        <v>#DIV/0!</v>
      </c>
      <c r="E38" s="23" t="e">
        <f t="shared" si="8"/>
        <v>#DIV/0!</v>
      </c>
      <c r="F38" s="23" t="e">
        <f t="shared" si="8"/>
        <v>#DIV/0!</v>
      </c>
      <c r="G38" s="23" t="e">
        <f t="shared" si="8"/>
        <v>#DIV/0!</v>
      </c>
      <c r="H38" s="23" t="e">
        <f t="shared" si="8"/>
        <v>#DIV/0!</v>
      </c>
      <c r="I38" s="23" t="e">
        <f t="shared" si="8"/>
        <v>#DIV/0!</v>
      </c>
      <c r="J38" s="23" t="e">
        <f t="shared" si="8"/>
        <v>#DIV/0!</v>
      </c>
      <c r="K38" s="23" t="e">
        <f t="shared" si="8"/>
        <v>#DIV/0!</v>
      </c>
      <c r="L38" s="23" t="e">
        <f t="shared" si="8"/>
        <v>#DIV/0!</v>
      </c>
      <c r="M38" s="23" t="e">
        <f t="shared" si="8"/>
        <v>#DIV/0!</v>
      </c>
      <c r="N38" s="23" t="e">
        <f t="shared" si="8"/>
        <v>#DIV/0!</v>
      </c>
      <c r="O38" s="24" t="e">
        <f>1-(O39+O37)</f>
        <v>#DIV/0!</v>
      </c>
      <c r="P38" s="24" t="e">
        <f>1-(P39+P37)</f>
        <v>#DIV/0!</v>
      </c>
      <c r="Q38" s="102"/>
      <c r="R38" s="20"/>
    </row>
    <row r="39" spans="1:18" ht="18" customHeight="1">
      <c r="A39" s="21"/>
      <c r="B39" s="22" t="s">
        <v>18</v>
      </c>
      <c r="C39" s="26" t="e">
        <f>COUNTIF(C8:C35,"&lt;2")/дети!G2</f>
        <v>#DIV/0!</v>
      </c>
      <c r="D39" s="26" t="e">
        <f>COUNTIF(D8:D35,"&lt;2")/дети!G2</f>
        <v>#DIV/0!</v>
      </c>
      <c r="E39" s="26" t="e">
        <f>COUNTIF(E8:E35,"&lt;2")/дети!G2</f>
        <v>#DIV/0!</v>
      </c>
      <c r="F39" s="26" t="e">
        <f>COUNTIF(F8:F35,"&lt;2")/дети!G2</f>
        <v>#DIV/0!</v>
      </c>
      <c r="G39" s="26" t="e">
        <f>COUNTIF(G8:G35,"&lt;2")/дети!G2</f>
        <v>#DIV/0!</v>
      </c>
      <c r="H39" s="26" t="e">
        <f>COUNTIF(H8:H35,"&lt;2")/дети!G2</f>
        <v>#DIV/0!</v>
      </c>
      <c r="I39" s="26" t="e">
        <f>COUNTIF(I8:I35,"&lt;2")/дети!G2</f>
        <v>#DIV/0!</v>
      </c>
      <c r="J39" s="26" t="e">
        <f>COUNTIF(J8:J35,"&lt;2")/дети!G2</f>
        <v>#DIV/0!</v>
      </c>
      <c r="K39" s="26" t="e">
        <f>COUNTIF(K8:K35,"&lt;2")/дети!G2</f>
        <v>#DIV/0!</v>
      </c>
      <c r="L39" s="26" t="e">
        <f>COUNTIF(L8:L35,"&lt;2")/дети!G2</f>
        <v>#DIV/0!</v>
      </c>
      <c r="M39" s="26" t="e">
        <f>COUNTIF(M8:M35,"&lt;2")/дети!G2</f>
        <v>#DIV/0!</v>
      </c>
      <c r="N39" s="26" t="e">
        <f>COUNTIF(N8:N35,"&lt;2")/дети!G2</f>
        <v>#DIV/0!</v>
      </c>
      <c r="O39" s="27" t="e">
        <f>COUNTIF(O8:O35,"&lt;2")/дети!G2</f>
        <v>#DIV/0!</v>
      </c>
      <c r="P39" s="27" t="e">
        <f>COUNTIF(P8:P35,"&lt;2")/дети!G2</f>
        <v>#DIV/0!</v>
      </c>
      <c r="Q39" s="102"/>
      <c r="R39" s="20"/>
    </row>
    <row r="40" ht="18.75" customHeight="1"/>
    <row r="41" ht="25.5" customHeight="1"/>
  </sheetData>
  <sheetProtection selectLockedCells="1" selectUnlockedCells="1"/>
  <mergeCells count="11">
    <mergeCell ref="G6:H6"/>
    <mergeCell ref="I6:J6"/>
    <mergeCell ref="K6:L6"/>
    <mergeCell ref="M6:N6"/>
    <mergeCell ref="O6:P6"/>
    <mergeCell ref="A36:B36"/>
    <mergeCell ref="Q6:R6"/>
    <mergeCell ref="A5:A7"/>
    <mergeCell ref="C5:P5"/>
    <mergeCell ref="C6:D6"/>
    <mergeCell ref="E6:F6"/>
  </mergeCells>
  <printOptions/>
  <pageMargins left="0.25" right="0.25" top="0.75" bottom="0.75" header="0.5118055555555555" footer="0.5118055555555555"/>
  <pageSetup horizontalDpi="300" verticalDpi="300" orientation="landscape" paperSize="9" scale="6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0" zoomScaleNormal="80" zoomScalePageLayoutView="0" workbookViewId="0" topLeftCell="A17">
      <selection activeCell="G35" sqref="G35"/>
    </sheetView>
  </sheetViews>
  <sheetFormatPr defaultColWidth="9.140625" defaultRowHeight="12.75"/>
  <cols>
    <col min="1" max="1" width="5.28125" style="28" customWidth="1"/>
    <col min="2" max="2" width="30.57421875" style="28" customWidth="1"/>
    <col min="3" max="3" width="8.140625" style="28" customWidth="1"/>
    <col min="4" max="5" width="8.57421875" style="28" customWidth="1"/>
    <col min="6" max="6" width="7.421875" style="28" customWidth="1"/>
    <col min="7" max="7" width="9.28125" style="28" customWidth="1"/>
    <col min="8" max="8" width="8.421875" style="28" customWidth="1"/>
    <col min="9" max="9" width="6.421875" style="28" customWidth="1"/>
    <col min="10" max="10" width="7.421875" style="28" customWidth="1"/>
    <col min="11" max="11" width="7.140625" style="28" customWidth="1"/>
    <col min="12" max="12" width="7.7109375" style="28" customWidth="1"/>
    <col min="13" max="13" width="8.7109375" style="28" customWidth="1"/>
    <col min="14" max="14" width="10.57421875" style="28" customWidth="1"/>
    <col min="15" max="15" width="8.00390625" style="28" customWidth="1"/>
    <col min="16" max="16" width="7.57421875" style="28" customWidth="1"/>
    <col min="17" max="17" width="7.00390625" style="28" customWidth="1"/>
    <col min="18" max="18" width="6.00390625" style="28" customWidth="1"/>
    <col min="19" max="16384" width="9.140625" style="28" customWidth="1"/>
  </cols>
  <sheetData>
    <row r="1" spans="1:18" s="3" customFormat="1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7" s="3" customFormat="1" ht="18.75">
      <c r="A2" s="1"/>
      <c r="B2" s="4" t="str">
        <f>дети!A30</f>
        <v>Воспитатель: _____________________________</v>
      </c>
      <c r="C2" s="1"/>
      <c r="D2" s="1"/>
      <c r="E2" s="1"/>
      <c r="F2" s="1"/>
      <c r="G2" s="1"/>
    </row>
    <row r="3" spans="1:7" s="3" customFormat="1" ht="18.75">
      <c r="A3" s="1"/>
      <c r="B3" s="4" t="str">
        <f>дети!A31</f>
        <v>Воспитатель: ________________________________</v>
      </c>
      <c r="C3" s="1"/>
      <c r="D3" s="1"/>
      <c r="E3" s="1"/>
      <c r="F3" s="1"/>
      <c r="G3" s="1"/>
    </row>
    <row r="4" spans="1:18" ht="20.25" customHeight="1">
      <c r="A4" s="143" t="s">
        <v>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191.25" customHeight="1">
      <c r="A5" s="113" t="s">
        <v>1</v>
      </c>
      <c r="B5" s="113" t="s">
        <v>20</v>
      </c>
      <c r="C5" s="110" t="s">
        <v>21</v>
      </c>
      <c r="D5" s="110"/>
      <c r="E5" s="110" t="s">
        <v>22</v>
      </c>
      <c r="F5" s="110"/>
      <c r="G5" s="110" t="s">
        <v>23</v>
      </c>
      <c r="H5" s="110"/>
      <c r="I5" s="110" t="s">
        <v>24</v>
      </c>
      <c r="J5" s="110"/>
      <c r="K5" s="110" t="s">
        <v>25</v>
      </c>
      <c r="L5" s="110"/>
      <c r="M5" s="110" t="s">
        <v>26</v>
      </c>
      <c r="N5" s="110"/>
      <c r="O5" s="111" t="s">
        <v>27</v>
      </c>
      <c r="P5" s="111"/>
      <c r="Q5" s="111" t="s">
        <v>12</v>
      </c>
      <c r="R5" s="111"/>
    </row>
    <row r="6" spans="1:18" ht="21" customHeight="1">
      <c r="A6" s="113"/>
      <c r="B6" s="113"/>
      <c r="C6" s="29" t="s">
        <v>13</v>
      </c>
      <c r="D6" s="29" t="s">
        <v>14</v>
      </c>
      <c r="E6" s="29" t="s">
        <v>13</v>
      </c>
      <c r="F6" s="29" t="s">
        <v>14</v>
      </c>
      <c r="G6" s="29" t="s">
        <v>13</v>
      </c>
      <c r="H6" s="29" t="s">
        <v>14</v>
      </c>
      <c r="I6" s="29" t="s">
        <v>13</v>
      </c>
      <c r="J6" s="29" t="s">
        <v>14</v>
      </c>
      <c r="K6" s="29" t="s">
        <v>13</v>
      </c>
      <c r="L6" s="29" t="s">
        <v>14</v>
      </c>
      <c r="M6" s="29" t="s">
        <v>13</v>
      </c>
      <c r="N6" s="29" t="s">
        <v>14</v>
      </c>
      <c r="O6" s="31" t="s">
        <v>13</v>
      </c>
      <c r="P6" s="32" t="s">
        <v>14</v>
      </c>
      <c r="Q6" s="30" t="s">
        <v>13</v>
      </c>
      <c r="R6" s="30" t="s">
        <v>14</v>
      </c>
    </row>
    <row r="7" spans="1:18" ht="17.25" customHeight="1">
      <c r="A7" s="33">
        <v>1</v>
      </c>
      <c r="B7" s="13">
        <f>дети!A1</f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f>(C7+E7+G7+I7+K7+M7)/6</f>
        <v>0</v>
      </c>
      <c r="P7" s="36">
        <f>(D7+F7+H7+J7+L7+N7)/6</f>
        <v>0</v>
      </c>
      <c r="Q7" s="37" t="str">
        <f>IF(O7=3,"B",IF(O7&gt;=2,"C","HC"))</f>
        <v>HC</v>
      </c>
      <c r="R7" s="37" t="str">
        <f>IF(P7=3,"B",IF(P7&gt;=2,"C","HC"))</f>
        <v>HC</v>
      </c>
    </row>
    <row r="8" spans="1:18" ht="17.25" customHeight="1">
      <c r="A8" s="33">
        <v>2</v>
      </c>
      <c r="B8" s="13">
        <f>дети!A2</f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5">
        <f aca="true" t="shared" si="0" ref="O8:O34">(C8+E8+G8+I8+K8+M8)/6</f>
        <v>0</v>
      </c>
      <c r="P8" s="36">
        <f aca="true" t="shared" si="1" ref="P8:P34">(D8+F8+H8+J8+L8+N8)/6</f>
        <v>0</v>
      </c>
      <c r="Q8" s="37" t="str">
        <f aca="true" t="shared" si="2" ref="Q8:Q34">IF(O8=3,"B",IF(O8&gt;=2,"C","HC"))</f>
        <v>HC</v>
      </c>
      <c r="R8" s="37" t="str">
        <f aca="true" t="shared" si="3" ref="R8:R34">IF(P8=3,"B",IF(P8&gt;=2,"C","HC"))</f>
        <v>HC</v>
      </c>
    </row>
    <row r="9" spans="1:18" ht="17.25" customHeight="1">
      <c r="A9" s="33">
        <v>3</v>
      </c>
      <c r="B9" s="13">
        <f>дети!A3</f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f t="shared" si="0"/>
        <v>0</v>
      </c>
      <c r="P9" s="36">
        <f t="shared" si="1"/>
        <v>0</v>
      </c>
      <c r="Q9" s="37" t="str">
        <f t="shared" si="2"/>
        <v>HC</v>
      </c>
      <c r="R9" s="37" t="str">
        <f t="shared" si="3"/>
        <v>HC</v>
      </c>
    </row>
    <row r="10" spans="1:18" ht="17.25" customHeight="1">
      <c r="A10" s="33">
        <v>4</v>
      </c>
      <c r="B10" s="13">
        <f>дети!A4</f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f t="shared" si="0"/>
        <v>0</v>
      </c>
      <c r="P10" s="36">
        <f t="shared" si="1"/>
        <v>0</v>
      </c>
      <c r="Q10" s="37" t="str">
        <f t="shared" si="2"/>
        <v>HC</v>
      </c>
      <c r="R10" s="37" t="str">
        <f t="shared" si="3"/>
        <v>HC</v>
      </c>
    </row>
    <row r="11" spans="1:18" ht="17.25" customHeight="1">
      <c r="A11" s="33">
        <v>5</v>
      </c>
      <c r="B11" s="13">
        <f>дети!A5</f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f t="shared" si="0"/>
        <v>0</v>
      </c>
      <c r="P11" s="36">
        <f t="shared" si="1"/>
        <v>0</v>
      </c>
      <c r="Q11" s="37" t="str">
        <f t="shared" si="2"/>
        <v>HC</v>
      </c>
      <c r="R11" s="37" t="str">
        <f t="shared" si="3"/>
        <v>HC</v>
      </c>
    </row>
    <row r="12" spans="1:18" ht="17.25" customHeight="1">
      <c r="A12" s="33">
        <v>6</v>
      </c>
      <c r="B12" s="13">
        <f>дети!A6</f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f t="shared" si="0"/>
        <v>0</v>
      </c>
      <c r="P12" s="36">
        <f t="shared" si="1"/>
        <v>0</v>
      </c>
      <c r="Q12" s="37" t="str">
        <f t="shared" si="2"/>
        <v>HC</v>
      </c>
      <c r="R12" s="37" t="str">
        <f t="shared" si="3"/>
        <v>HC</v>
      </c>
    </row>
    <row r="13" spans="1:18" ht="17.25" customHeight="1">
      <c r="A13" s="33">
        <v>7</v>
      </c>
      <c r="B13" s="13">
        <f>дети!A7</f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f t="shared" si="0"/>
        <v>0</v>
      </c>
      <c r="P13" s="36">
        <f t="shared" si="1"/>
        <v>0</v>
      </c>
      <c r="Q13" s="37" t="str">
        <f t="shared" si="2"/>
        <v>HC</v>
      </c>
      <c r="R13" s="37" t="str">
        <f t="shared" si="3"/>
        <v>HC</v>
      </c>
    </row>
    <row r="14" spans="1:18" ht="17.25" customHeight="1">
      <c r="A14" s="33">
        <v>8</v>
      </c>
      <c r="B14" s="13">
        <f>дети!A8</f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f t="shared" si="0"/>
        <v>0</v>
      </c>
      <c r="P14" s="36">
        <f t="shared" si="1"/>
        <v>0</v>
      </c>
      <c r="Q14" s="37" t="str">
        <f t="shared" si="2"/>
        <v>HC</v>
      </c>
      <c r="R14" s="37" t="str">
        <f t="shared" si="3"/>
        <v>HC</v>
      </c>
    </row>
    <row r="15" spans="1:18" ht="17.25" customHeight="1">
      <c r="A15" s="33">
        <v>9</v>
      </c>
      <c r="B15" s="13">
        <f>дети!A9</f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f t="shared" si="0"/>
        <v>0</v>
      </c>
      <c r="P15" s="36">
        <f t="shared" si="1"/>
        <v>0</v>
      </c>
      <c r="Q15" s="37" t="str">
        <f t="shared" si="2"/>
        <v>HC</v>
      </c>
      <c r="R15" s="37" t="str">
        <f t="shared" si="3"/>
        <v>HC</v>
      </c>
    </row>
    <row r="16" spans="1:18" ht="17.25" customHeight="1">
      <c r="A16" s="33">
        <v>10</v>
      </c>
      <c r="B16" s="13">
        <f>дети!A10</f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f t="shared" si="0"/>
        <v>0</v>
      </c>
      <c r="P16" s="36">
        <f t="shared" si="1"/>
        <v>0</v>
      </c>
      <c r="Q16" s="37" t="str">
        <f t="shared" si="2"/>
        <v>HC</v>
      </c>
      <c r="R16" s="37" t="str">
        <f t="shared" si="3"/>
        <v>HC</v>
      </c>
    </row>
    <row r="17" spans="1:18" ht="17.25" customHeight="1">
      <c r="A17" s="33">
        <v>11</v>
      </c>
      <c r="B17" s="13">
        <f>дети!A11</f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f t="shared" si="0"/>
        <v>0</v>
      </c>
      <c r="P17" s="36">
        <f t="shared" si="1"/>
        <v>0</v>
      </c>
      <c r="Q17" s="37" t="str">
        <f t="shared" si="2"/>
        <v>HC</v>
      </c>
      <c r="R17" s="37" t="str">
        <f t="shared" si="3"/>
        <v>HC</v>
      </c>
    </row>
    <row r="18" spans="1:18" ht="17.25" customHeight="1">
      <c r="A18" s="33">
        <v>12</v>
      </c>
      <c r="B18" s="13">
        <f>дети!A12</f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5">
        <f t="shared" si="0"/>
        <v>0</v>
      </c>
      <c r="P18" s="36">
        <f t="shared" si="1"/>
        <v>0</v>
      </c>
      <c r="Q18" s="37" t="str">
        <f t="shared" si="2"/>
        <v>HC</v>
      </c>
      <c r="R18" s="37" t="str">
        <f t="shared" si="3"/>
        <v>HC</v>
      </c>
    </row>
    <row r="19" spans="1:18" ht="17.25" customHeight="1">
      <c r="A19" s="33">
        <v>13</v>
      </c>
      <c r="B19" s="13">
        <f>дети!A13</f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f t="shared" si="0"/>
        <v>0</v>
      </c>
      <c r="P19" s="36">
        <f t="shared" si="1"/>
        <v>0</v>
      </c>
      <c r="Q19" s="37" t="str">
        <f t="shared" si="2"/>
        <v>HC</v>
      </c>
      <c r="R19" s="37" t="str">
        <f t="shared" si="3"/>
        <v>HC</v>
      </c>
    </row>
    <row r="20" spans="1:18" ht="17.25" customHeight="1">
      <c r="A20" s="33">
        <v>14</v>
      </c>
      <c r="B20" s="13">
        <f>дети!A14</f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f t="shared" si="0"/>
        <v>0</v>
      </c>
      <c r="P20" s="36">
        <f t="shared" si="1"/>
        <v>0</v>
      </c>
      <c r="Q20" s="37" t="str">
        <f t="shared" si="2"/>
        <v>HC</v>
      </c>
      <c r="R20" s="37" t="str">
        <f t="shared" si="3"/>
        <v>HC</v>
      </c>
    </row>
    <row r="21" spans="1:18" ht="17.25" customHeight="1">
      <c r="A21" s="33">
        <v>15</v>
      </c>
      <c r="B21" s="13">
        <f>дети!A15</f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f t="shared" si="0"/>
        <v>0</v>
      </c>
      <c r="P21" s="36">
        <f t="shared" si="1"/>
        <v>0</v>
      </c>
      <c r="Q21" s="37" t="str">
        <f aca="true" t="shared" si="4" ref="Q21:Q26">IF(O21=3,"B",IF(O21&gt;=2,"C","HC"))</f>
        <v>HC</v>
      </c>
      <c r="R21" s="37" t="str">
        <f aca="true" t="shared" si="5" ref="R21:R29">IF(P21=3,"B",IF(P21&gt;=2,"C","HC"))</f>
        <v>HC</v>
      </c>
    </row>
    <row r="22" spans="1:18" ht="17.25" customHeight="1">
      <c r="A22" s="33">
        <v>16</v>
      </c>
      <c r="B22" s="13">
        <f>дети!A16</f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f t="shared" si="0"/>
        <v>0</v>
      </c>
      <c r="P22" s="36">
        <f t="shared" si="1"/>
        <v>0</v>
      </c>
      <c r="Q22" s="37" t="str">
        <f t="shared" si="4"/>
        <v>HC</v>
      </c>
      <c r="R22" s="37" t="str">
        <f t="shared" si="5"/>
        <v>HC</v>
      </c>
    </row>
    <row r="23" spans="1:18" ht="17.25" customHeight="1">
      <c r="A23" s="33">
        <v>17</v>
      </c>
      <c r="B23" s="13">
        <f>дети!A17</f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f t="shared" si="0"/>
        <v>0</v>
      </c>
      <c r="P23" s="36">
        <f t="shared" si="1"/>
        <v>0</v>
      </c>
      <c r="Q23" s="37" t="str">
        <f t="shared" si="4"/>
        <v>HC</v>
      </c>
      <c r="R23" s="37" t="str">
        <f t="shared" si="5"/>
        <v>HC</v>
      </c>
    </row>
    <row r="24" spans="1:18" ht="17.25" customHeight="1">
      <c r="A24" s="33">
        <v>18</v>
      </c>
      <c r="B24" s="13">
        <f>дети!A18</f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f t="shared" si="0"/>
        <v>0</v>
      </c>
      <c r="P24" s="36">
        <f t="shared" si="1"/>
        <v>0</v>
      </c>
      <c r="Q24" s="37" t="str">
        <f t="shared" si="4"/>
        <v>HC</v>
      </c>
      <c r="R24" s="37" t="str">
        <f t="shared" si="5"/>
        <v>HC</v>
      </c>
    </row>
    <row r="25" spans="1:18" ht="17.25" customHeight="1">
      <c r="A25" s="33">
        <v>19</v>
      </c>
      <c r="B25" s="13">
        <f>дети!A19</f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f t="shared" si="0"/>
        <v>0</v>
      </c>
      <c r="P25" s="36">
        <f t="shared" si="1"/>
        <v>0</v>
      </c>
      <c r="Q25" s="37" t="str">
        <f t="shared" si="4"/>
        <v>HC</v>
      </c>
      <c r="R25" s="37" t="str">
        <f t="shared" si="5"/>
        <v>HC</v>
      </c>
    </row>
    <row r="26" spans="1:18" ht="17.25" customHeight="1">
      <c r="A26" s="33">
        <v>20</v>
      </c>
      <c r="B26" s="13">
        <f>дети!A20</f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f t="shared" si="0"/>
        <v>0</v>
      </c>
      <c r="P26" s="36">
        <f t="shared" si="1"/>
        <v>0</v>
      </c>
      <c r="Q26" s="37" t="str">
        <f t="shared" si="4"/>
        <v>HC</v>
      </c>
      <c r="R26" s="37" t="str">
        <f t="shared" si="5"/>
        <v>HC</v>
      </c>
    </row>
    <row r="27" spans="1:18" ht="17.25" customHeight="1">
      <c r="A27" s="33">
        <v>21</v>
      </c>
      <c r="B27" s="13">
        <f>дети!A21</f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f t="shared" si="0"/>
        <v>0</v>
      </c>
      <c r="P27" s="36">
        <f t="shared" si="1"/>
        <v>0</v>
      </c>
      <c r="Q27" s="37" t="str">
        <f>IF(O27=3,"B",IF(O27&gt;=2,"C","HC"))</f>
        <v>HC</v>
      </c>
      <c r="R27" s="37" t="str">
        <f t="shared" si="5"/>
        <v>HC</v>
      </c>
    </row>
    <row r="28" spans="1:18" ht="17.25" customHeight="1">
      <c r="A28" s="33">
        <v>22</v>
      </c>
      <c r="B28" s="13">
        <f>дети!A22</f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f t="shared" si="0"/>
        <v>0</v>
      </c>
      <c r="P28" s="36">
        <f t="shared" si="1"/>
        <v>0</v>
      </c>
      <c r="Q28" s="37" t="str">
        <f>IF(O28=3,"B",IF(O28&gt;=2,"C","HC"))</f>
        <v>HC</v>
      </c>
      <c r="R28" s="37" t="str">
        <f t="shared" si="5"/>
        <v>HC</v>
      </c>
    </row>
    <row r="29" spans="1:18" ht="17.25" customHeight="1">
      <c r="A29" s="33">
        <v>23</v>
      </c>
      <c r="B29" s="13">
        <f>дети!A23</f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5">
        <f t="shared" si="0"/>
        <v>0</v>
      </c>
      <c r="P29" s="36">
        <f t="shared" si="1"/>
        <v>0</v>
      </c>
      <c r="Q29" s="37" t="str">
        <f>IF(O29=3,"B",IF(O29&gt;=2,"C","HC"))</f>
        <v>HC</v>
      </c>
      <c r="R29" s="37" t="str">
        <f t="shared" si="5"/>
        <v>HC</v>
      </c>
    </row>
    <row r="30" spans="1:18" ht="17.25" customHeight="1">
      <c r="A30" s="33">
        <v>24</v>
      </c>
      <c r="B30" s="13">
        <f>дети!A24</f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f t="shared" si="0"/>
        <v>0</v>
      </c>
      <c r="P30" s="36">
        <f t="shared" si="1"/>
        <v>0</v>
      </c>
      <c r="Q30" s="37" t="str">
        <f t="shared" si="2"/>
        <v>HC</v>
      </c>
      <c r="R30" s="37" t="str">
        <f t="shared" si="3"/>
        <v>HC</v>
      </c>
    </row>
    <row r="31" spans="1:18" ht="17.25" customHeight="1">
      <c r="A31" s="33">
        <v>25</v>
      </c>
      <c r="B31" s="13">
        <f>музыка!B33</f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f t="shared" si="0"/>
        <v>0</v>
      </c>
      <c r="P31" s="36">
        <f t="shared" si="1"/>
        <v>0</v>
      </c>
      <c r="Q31" s="37" t="str">
        <f t="shared" si="2"/>
        <v>HC</v>
      </c>
      <c r="R31" s="37" t="str">
        <f t="shared" si="3"/>
        <v>HC</v>
      </c>
    </row>
    <row r="32" spans="1:18" ht="17.25" customHeight="1">
      <c r="A32" s="33">
        <v>26</v>
      </c>
      <c r="B32" s="13">
        <f>музыка!B34</f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0"/>
        <v>0</v>
      </c>
      <c r="P32" s="36">
        <f t="shared" si="1"/>
        <v>0</v>
      </c>
      <c r="Q32" s="37" t="str">
        <f t="shared" si="2"/>
        <v>HC</v>
      </c>
      <c r="R32" s="37" t="str">
        <f t="shared" si="3"/>
        <v>HC</v>
      </c>
    </row>
    <row r="33" spans="1:18" ht="17.25" customHeight="1">
      <c r="A33" s="33">
        <v>27</v>
      </c>
      <c r="B33" s="13">
        <f>дети!A27</f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f t="shared" si="0"/>
        <v>0</v>
      </c>
      <c r="P33" s="36">
        <f t="shared" si="1"/>
        <v>0</v>
      </c>
      <c r="Q33" s="37" t="str">
        <f t="shared" si="2"/>
        <v>HC</v>
      </c>
      <c r="R33" s="37" t="str">
        <f t="shared" si="3"/>
        <v>HC</v>
      </c>
    </row>
    <row r="34" spans="1:18" ht="17.25" customHeight="1">
      <c r="A34" s="33">
        <v>28</v>
      </c>
      <c r="B34" s="13">
        <f>дети!A28</f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0"/>
        <v>0</v>
      </c>
      <c r="P34" s="36">
        <f t="shared" si="1"/>
        <v>0</v>
      </c>
      <c r="Q34" s="37" t="str">
        <f t="shared" si="2"/>
        <v>HC</v>
      </c>
      <c r="R34" s="37" t="str">
        <f t="shared" si="3"/>
        <v>HC</v>
      </c>
    </row>
    <row r="35" spans="1:18" ht="25.5" customHeight="1">
      <c r="A35" s="112" t="s">
        <v>28</v>
      </c>
      <c r="B35" s="112"/>
      <c r="C35" s="38" t="e">
        <f>SUM(C7:C34)/дети!G2</f>
        <v>#DIV/0!</v>
      </c>
      <c r="D35" s="38" t="e">
        <f>SUM(D7:D34)/дети!G2</f>
        <v>#DIV/0!</v>
      </c>
      <c r="E35" s="38" t="e">
        <f>SUM(E7:E34)/дети!G2</f>
        <v>#DIV/0!</v>
      </c>
      <c r="F35" s="38">
        <v>0</v>
      </c>
      <c r="G35" s="38" t="e">
        <f>SUM(G7:G34)/дети!G2</f>
        <v>#DIV/0!</v>
      </c>
      <c r="H35" s="38" t="e">
        <f>SUM(H7:H34)/дети!G2</f>
        <v>#DIV/0!</v>
      </c>
      <c r="I35" s="38" t="e">
        <f>SUM(I7:I34)/дети!G2</f>
        <v>#DIV/0!</v>
      </c>
      <c r="J35" s="38" t="e">
        <f>SUM(J7:J34)/дети!G2</f>
        <v>#DIV/0!</v>
      </c>
      <c r="K35" s="38" t="e">
        <f>SUM(K7:K34)/дети!G2</f>
        <v>#DIV/0!</v>
      </c>
      <c r="L35" s="38" t="e">
        <f>SUM(L7:L34)/дети!G2</f>
        <v>#DIV/0!</v>
      </c>
      <c r="M35" s="38" t="e">
        <f>SUM(M7:M34)/дети!G2</f>
        <v>#DIV/0!</v>
      </c>
      <c r="N35" s="38" t="e">
        <f>SUM(N7:N34)/дети!G2</f>
        <v>#DIV/0!</v>
      </c>
      <c r="O35" s="19" t="e">
        <f>SUM(O7:O34)/дети!G2</f>
        <v>#DIV/0!</v>
      </c>
      <c r="P35" s="19" t="e">
        <f>SUM(P7:P34)/дети!G2</f>
        <v>#DIV/0!</v>
      </c>
      <c r="Q35" s="39"/>
      <c r="R35" s="39"/>
    </row>
    <row r="36" spans="1:18" ht="20.25" customHeight="1">
      <c r="A36" s="40"/>
      <c r="B36" s="22" t="s">
        <v>16</v>
      </c>
      <c r="C36" s="41" t="e">
        <f>COUNTIF(C7:C34,"=3")/дети!G2</f>
        <v>#DIV/0!</v>
      </c>
      <c r="D36" s="41" t="e">
        <f>COUNTIF(D7:D34,"=3")/дети!G2</f>
        <v>#DIV/0!</v>
      </c>
      <c r="E36" s="41" t="e">
        <f>COUNTIF(E7:E34,"=3")/дети!G2</f>
        <v>#DIV/0!</v>
      </c>
      <c r="F36" s="41" t="e">
        <f>COUNTIF(F7:F34,"=3")/дети!G2</f>
        <v>#DIV/0!</v>
      </c>
      <c r="G36" s="41" t="e">
        <f>COUNTIF(G7:G34,"=3")/дети!G2</f>
        <v>#DIV/0!</v>
      </c>
      <c r="H36" s="41" t="e">
        <f>COUNTIF(H7:H34,"=3")/дети!G2</f>
        <v>#DIV/0!</v>
      </c>
      <c r="I36" s="41" t="e">
        <f>COUNTIF(I7:I34,"=3")/дети!G2</f>
        <v>#DIV/0!</v>
      </c>
      <c r="J36" s="41" t="e">
        <f>COUNTIF(J7:J34,"=3")/дети!G2</f>
        <v>#DIV/0!</v>
      </c>
      <c r="K36" s="41" t="e">
        <f>COUNTIF(K7:K34,"=3")/дети!G2</f>
        <v>#DIV/0!</v>
      </c>
      <c r="L36" s="41" t="e">
        <f>COUNTIF(L7:L34,"=3")/дети!G2</f>
        <v>#DIV/0!</v>
      </c>
      <c r="M36" s="41" t="e">
        <f>COUNTIF(M7:M34,"=3")/дети!G2</f>
        <v>#DIV/0!</v>
      </c>
      <c r="N36" s="41" t="e">
        <f>COUNTIF(N7:N34,"=3")/дети!G2</f>
        <v>#DIV/0!</v>
      </c>
      <c r="O36" s="24" t="e">
        <f>COUNTIF(O7:O34,"=3")/дети!G2</f>
        <v>#DIV/0!</v>
      </c>
      <c r="P36" s="24" t="e">
        <f>COUNTIF(P7:P34,"=3")/дети!G2</f>
        <v>#DIV/0!</v>
      </c>
      <c r="Q36" s="39"/>
      <c r="R36" s="39"/>
    </row>
    <row r="37" spans="1:18" ht="25.5" customHeight="1">
      <c r="A37" s="40"/>
      <c r="B37" s="25" t="s">
        <v>17</v>
      </c>
      <c r="C37" s="41" t="e">
        <f>COUNTIF(C7:C34,"=2")/дети!G2</f>
        <v>#DIV/0!</v>
      </c>
      <c r="D37" s="41" t="e">
        <f>COUNTIF(D7:D34,"=2")/дети!G2</f>
        <v>#DIV/0!</v>
      </c>
      <c r="E37" s="41" t="e">
        <f>COUNTIF(E7:E34,"=2")/дети!G2</f>
        <v>#DIV/0!</v>
      </c>
      <c r="F37" s="41" t="e">
        <f>COUNTIF(F7:F34,"=2")/дети!G2</f>
        <v>#DIV/0!</v>
      </c>
      <c r="G37" s="41" t="e">
        <f>COUNTIF(G7:G34,"=2")/дети!G2</f>
        <v>#DIV/0!</v>
      </c>
      <c r="H37" s="41" t="e">
        <f>COUNTIF(H7:H34,"=2")/дети!G2</f>
        <v>#DIV/0!</v>
      </c>
      <c r="I37" s="41" t="e">
        <f>COUNTIF(I7:I34,"=2")/дети!G2</f>
        <v>#DIV/0!</v>
      </c>
      <c r="J37" s="41" t="e">
        <f>COUNTIF(J7:J34,"=2")/дети!G2</f>
        <v>#DIV/0!</v>
      </c>
      <c r="K37" s="41" t="e">
        <f>COUNTIF(K7:K34,"=2")/дети!G2</f>
        <v>#DIV/0!</v>
      </c>
      <c r="L37" s="41" t="e">
        <f>COUNTIF(L7:L34,"=2")/дети!G2</f>
        <v>#DIV/0!</v>
      </c>
      <c r="M37" s="41" t="e">
        <f>COUNTIF(M7:M34,"=2")/дети!G2</f>
        <v>#DIV/0!</v>
      </c>
      <c r="N37" s="41" t="e">
        <f>COUNTIF(N7:N34,"=2")/дети!G2</f>
        <v>#DIV/0!</v>
      </c>
      <c r="O37" s="24" t="e">
        <f>1-(O38+O36)</f>
        <v>#DIV/0!</v>
      </c>
      <c r="P37" s="24" t="e">
        <f>1-(P38+P36)</f>
        <v>#DIV/0!</v>
      </c>
      <c r="Q37" s="39"/>
      <c r="R37" s="39"/>
    </row>
    <row r="38" spans="1:18" ht="19.5" customHeight="1">
      <c r="A38" s="40"/>
      <c r="B38" s="22" t="s">
        <v>18</v>
      </c>
      <c r="C38" s="41" t="e">
        <f>COUNTIF(C7:C34,"=1")/дети!G2</f>
        <v>#DIV/0!</v>
      </c>
      <c r="D38" s="41" t="e">
        <f>COUNTIF(D7:D34,"=1")/дети!G2</f>
        <v>#DIV/0!</v>
      </c>
      <c r="E38" s="41" t="e">
        <f>COUNTIF(E7:E34,"=1")/дети!G2</f>
        <v>#DIV/0!</v>
      </c>
      <c r="F38" s="41" t="e">
        <f>COUNTIF(F7:F34,"=1")/дети!G2</f>
        <v>#DIV/0!</v>
      </c>
      <c r="G38" s="41" t="e">
        <f>COUNTIF(G7:G34,"=1")/дети!G2</f>
        <v>#DIV/0!</v>
      </c>
      <c r="H38" s="41" t="e">
        <f>COUNTIF(H7:H34,"=1")/дети!G2</f>
        <v>#DIV/0!</v>
      </c>
      <c r="I38" s="41" t="e">
        <f>COUNTIF(I7:I34,"=1")/дети!G2</f>
        <v>#DIV/0!</v>
      </c>
      <c r="J38" s="41" t="e">
        <f>COUNTIF(J7:J34,"=1")/дети!G2</f>
        <v>#DIV/0!</v>
      </c>
      <c r="K38" s="41" t="e">
        <f>COUNTIF(K7:K34,"=1")/дети!G2</f>
        <v>#DIV/0!</v>
      </c>
      <c r="L38" s="41" t="e">
        <f>COUNTIF(L7:L34,"=1")/дети!G2</f>
        <v>#DIV/0!</v>
      </c>
      <c r="M38" s="41" t="e">
        <f>COUNTIF(M7:M34,"=1")/дети!G2</f>
        <v>#DIV/0!</v>
      </c>
      <c r="N38" s="41" t="e">
        <f>COUNTIF(N7:N34,"=1")/дети!G2</f>
        <v>#DIV/0!</v>
      </c>
      <c r="O38" s="27" t="e">
        <f>COUNTIF(O7:O34,"&lt;2")/дети!G2</f>
        <v>#DIV/0!</v>
      </c>
      <c r="P38" s="27" t="e">
        <f>COUNTIF(P7:P34,"&lt;2")/дети!G2</f>
        <v>#DIV/0!</v>
      </c>
      <c r="Q38" s="39"/>
      <c r="R38" s="39"/>
    </row>
    <row r="39" ht="33" customHeight="1"/>
    <row r="40" ht="15.75" customHeight="1"/>
    <row r="41" ht="15.75" customHeight="1"/>
    <row r="42" ht="15.75" customHeight="1">
      <c r="M42" s="42"/>
    </row>
  </sheetData>
  <sheetProtection selectLockedCells="1" selectUnlockedCells="1"/>
  <mergeCells count="13">
    <mergeCell ref="A1:R1"/>
    <mergeCell ref="A35:B35"/>
    <mergeCell ref="A5:A6"/>
    <mergeCell ref="B5:B6"/>
    <mergeCell ref="C5:D5"/>
    <mergeCell ref="E5:F5"/>
    <mergeCell ref="A4:R4"/>
    <mergeCell ref="G5:H5"/>
    <mergeCell ref="I5:J5"/>
    <mergeCell ref="K5:L5"/>
    <mergeCell ref="M5:N5"/>
    <mergeCell ref="O5:P5"/>
    <mergeCell ref="Q5:R5"/>
  </mergeCells>
  <printOptions/>
  <pageMargins left="0.25" right="0.25" top="0.1701388888888889" bottom="0.25" header="0.5118055555555555" footer="0.5118055555555555"/>
  <pageSetup horizontalDpi="300" verticalDpi="300" orientation="landscape" paperSize="9" scale="63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="80" zoomScaleNormal="80" zoomScalePageLayoutView="0" workbookViewId="0" topLeftCell="A1">
      <selection activeCell="G5" sqref="G5:H6"/>
    </sheetView>
  </sheetViews>
  <sheetFormatPr defaultColWidth="9.140625" defaultRowHeight="15.75" customHeight="1"/>
  <cols>
    <col min="1" max="1" width="6.421875" style="43" customWidth="1"/>
    <col min="2" max="2" width="21.8515625" style="43" customWidth="1"/>
    <col min="3" max="3" width="6.421875" style="43" customWidth="1"/>
    <col min="4" max="4" width="7.7109375" style="43" customWidth="1"/>
    <col min="5" max="5" width="7.57421875" style="43" customWidth="1"/>
    <col min="6" max="7" width="6.140625" style="43" customWidth="1"/>
    <col min="8" max="8" width="8.57421875" style="43" customWidth="1"/>
    <col min="9" max="9" width="6.140625" style="43" customWidth="1"/>
    <col min="10" max="10" width="6.7109375" style="43" customWidth="1"/>
    <col min="11" max="11" width="5.421875" style="43" customWidth="1"/>
    <col min="12" max="12" width="5.57421875" style="43" customWidth="1"/>
    <col min="13" max="13" width="6.140625" style="43" customWidth="1"/>
    <col min="14" max="14" width="5.421875" style="43" customWidth="1"/>
    <col min="15" max="15" width="7.00390625" style="43" customWidth="1"/>
    <col min="16" max="16" width="9.421875" style="43" customWidth="1"/>
    <col min="17" max="17" width="7.00390625" style="43" customWidth="1"/>
    <col min="18" max="18" width="10.00390625" style="43" customWidth="1"/>
    <col min="19" max="19" width="7.00390625" style="43" customWidth="1"/>
    <col min="20" max="20" width="8.421875" style="43" customWidth="1"/>
    <col min="21" max="21" width="4.8515625" style="43" customWidth="1"/>
    <col min="22" max="22" width="4.421875" style="43" customWidth="1"/>
    <col min="23" max="16384" width="9.140625" style="43" customWidth="1"/>
  </cols>
  <sheetData>
    <row r="1" spans="1:22" s="3" customFormat="1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7" s="3" customFormat="1" ht="18.75">
      <c r="A2" s="1"/>
      <c r="B2" s="4" t="str">
        <f>дети!A30</f>
        <v>Воспитатель: _____________________________</v>
      </c>
      <c r="C2" s="1"/>
      <c r="D2" s="1"/>
      <c r="E2" s="1"/>
      <c r="F2" s="1"/>
      <c r="G2" s="1"/>
    </row>
    <row r="3" spans="1:7" s="3" customFormat="1" ht="18.75">
      <c r="A3" s="1"/>
      <c r="B3" s="4" t="str">
        <f>дети!A31</f>
        <v>Воспитатель: ________________________________</v>
      </c>
      <c r="C3" s="1"/>
      <c r="D3" s="1"/>
      <c r="E3" s="1"/>
      <c r="F3" s="1"/>
      <c r="G3" s="1"/>
    </row>
    <row r="4" spans="1:22" ht="20.25">
      <c r="A4" s="143" t="s">
        <v>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5.75" customHeight="1">
      <c r="A5" s="115" t="s">
        <v>30</v>
      </c>
      <c r="B5" s="115" t="s">
        <v>20</v>
      </c>
      <c r="C5" s="116" t="s">
        <v>31</v>
      </c>
      <c r="D5" s="116"/>
      <c r="E5" s="116" t="s">
        <v>32</v>
      </c>
      <c r="F5" s="116"/>
      <c r="G5" s="116" t="s">
        <v>33</v>
      </c>
      <c r="H5" s="116"/>
      <c r="I5" s="116" t="s">
        <v>34</v>
      </c>
      <c r="J5" s="116"/>
      <c r="K5" s="116" t="s">
        <v>35</v>
      </c>
      <c r="L5" s="116"/>
      <c r="M5" s="116" t="s">
        <v>36</v>
      </c>
      <c r="N5" s="116"/>
      <c r="O5" s="116" t="s">
        <v>37</v>
      </c>
      <c r="P5" s="116"/>
      <c r="Q5" s="116" t="s">
        <v>38</v>
      </c>
      <c r="R5" s="116"/>
      <c r="S5" s="114" t="s">
        <v>39</v>
      </c>
      <c r="T5" s="114"/>
      <c r="U5" s="114" t="s">
        <v>12</v>
      </c>
      <c r="V5" s="114"/>
    </row>
    <row r="6" spans="1:22" ht="210" customHeight="1">
      <c r="A6" s="115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4"/>
      <c r="T6" s="114"/>
      <c r="U6" s="114"/>
      <c r="V6" s="114"/>
    </row>
    <row r="7" spans="1:22" ht="15.75" customHeight="1">
      <c r="A7" s="115"/>
      <c r="B7" s="115"/>
      <c r="C7" s="44" t="s">
        <v>13</v>
      </c>
      <c r="D7" s="44" t="s">
        <v>14</v>
      </c>
      <c r="E7" s="44" t="s">
        <v>13</v>
      </c>
      <c r="F7" s="44" t="s">
        <v>14</v>
      </c>
      <c r="G7" s="44" t="s">
        <v>13</v>
      </c>
      <c r="H7" s="46" t="s">
        <v>14</v>
      </c>
      <c r="I7" s="44" t="s">
        <v>13</v>
      </c>
      <c r="J7" s="46" t="s">
        <v>14</v>
      </c>
      <c r="K7" s="46" t="s">
        <v>13</v>
      </c>
      <c r="L7" s="44" t="s">
        <v>14</v>
      </c>
      <c r="M7" s="44" t="s">
        <v>13</v>
      </c>
      <c r="N7" s="44" t="s">
        <v>14</v>
      </c>
      <c r="O7" s="44" t="s">
        <v>13</v>
      </c>
      <c r="P7" s="44" t="s">
        <v>14</v>
      </c>
      <c r="Q7" s="44" t="s">
        <v>13</v>
      </c>
      <c r="R7" s="44" t="s">
        <v>14</v>
      </c>
      <c r="S7" s="47" t="s">
        <v>13</v>
      </c>
      <c r="T7" s="48" t="s">
        <v>14</v>
      </c>
      <c r="U7" s="45" t="s">
        <v>13</v>
      </c>
      <c r="V7" s="45" t="s">
        <v>14</v>
      </c>
    </row>
    <row r="8" spans="1:22" ht="15.75" customHeight="1">
      <c r="A8" s="49">
        <v>1</v>
      </c>
      <c r="B8" s="50">
        <f>дети!A1</f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2">
        <f>(C8+E8+G8+I8+K8+M8+O8+Q8)/8</f>
        <v>0</v>
      </c>
      <c r="T8" s="53">
        <f>(D8+F8+H8+J8+L8+N8+P8+R8)/8</f>
        <v>0</v>
      </c>
      <c r="U8" s="37" t="str">
        <f>IF(S8=3,"B",IF(S8&gt;=2,"C","HC"))</f>
        <v>HC</v>
      </c>
      <c r="V8" s="37" t="str">
        <f>IF(T8=3,"B",IF(T8&gt;=2,"C","HC"))</f>
        <v>HC</v>
      </c>
    </row>
    <row r="9" spans="1:22" ht="15.75" customHeight="1">
      <c r="A9" s="49">
        <v>2</v>
      </c>
      <c r="B9" s="50">
        <f>дети!A2</f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2">
        <f aca="true" t="shared" si="0" ref="S9:S35">(C9+E9+G9+I9+K9+M9+O9+Q9)/8</f>
        <v>0</v>
      </c>
      <c r="T9" s="53">
        <f aca="true" t="shared" si="1" ref="T9:T35">(D9+F9+H9+J9+L9+N9+P9+R9)/8</f>
        <v>0</v>
      </c>
      <c r="U9" s="37" t="str">
        <f aca="true" t="shared" si="2" ref="U9:U35">IF(S9=3,"B",IF(S9&gt;=2,"C","HC"))</f>
        <v>HC</v>
      </c>
      <c r="V9" s="37" t="str">
        <f aca="true" t="shared" si="3" ref="V9:V35">IF(T9=3,"B",IF(T9&gt;=2,"C","HC"))</f>
        <v>HC</v>
      </c>
    </row>
    <row r="10" spans="1:22" ht="15.75" customHeight="1">
      <c r="A10" s="49">
        <v>3</v>
      </c>
      <c r="B10" s="50">
        <f>дети!A3</f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2">
        <f t="shared" si="0"/>
        <v>0</v>
      </c>
      <c r="T10" s="53">
        <f t="shared" si="1"/>
        <v>0</v>
      </c>
      <c r="U10" s="37" t="str">
        <f t="shared" si="2"/>
        <v>HC</v>
      </c>
      <c r="V10" s="37" t="str">
        <f t="shared" si="3"/>
        <v>HC</v>
      </c>
    </row>
    <row r="11" spans="1:22" ht="15.75" customHeight="1">
      <c r="A11" s="49">
        <v>4</v>
      </c>
      <c r="B11" s="50">
        <f>дети!A4</f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2">
        <f t="shared" si="0"/>
        <v>0</v>
      </c>
      <c r="T11" s="53">
        <f t="shared" si="1"/>
        <v>0</v>
      </c>
      <c r="U11" s="37" t="str">
        <f t="shared" si="2"/>
        <v>HC</v>
      </c>
      <c r="V11" s="37" t="str">
        <f t="shared" si="3"/>
        <v>HC</v>
      </c>
    </row>
    <row r="12" spans="1:22" ht="15.75" customHeight="1">
      <c r="A12" s="49">
        <v>5</v>
      </c>
      <c r="B12" s="50">
        <f>дети!A5</f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2">
        <f t="shared" si="0"/>
        <v>0</v>
      </c>
      <c r="T12" s="53">
        <f t="shared" si="1"/>
        <v>0</v>
      </c>
      <c r="U12" s="37" t="str">
        <f t="shared" si="2"/>
        <v>HC</v>
      </c>
      <c r="V12" s="37" t="str">
        <f t="shared" si="3"/>
        <v>HC</v>
      </c>
    </row>
    <row r="13" spans="1:22" ht="15.75" customHeight="1">
      <c r="A13" s="49">
        <v>6</v>
      </c>
      <c r="B13" s="50">
        <f>дети!A6</f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2">
        <f t="shared" si="0"/>
        <v>0</v>
      </c>
      <c r="T13" s="53">
        <f t="shared" si="1"/>
        <v>0</v>
      </c>
      <c r="U13" s="37" t="str">
        <f t="shared" si="2"/>
        <v>HC</v>
      </c>
      <c r="V13" s="37" t="str">
        <f t="shared" si="3"/>
        <v>HC</v>
      </c>
    </row>
    <row r="14" spans="1:22" ht="15.75" customHeight="1">
      <c r="A14" s="49">
        <v>7</v>
      </c>
      <c r="B14" s="50">
        <f>дети!A7</f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2">
        <f t="shared" si="0"/>
        <v>0</v>
      </c>
      <c r="T14" s="53">
        <f t="shared" si="1"/>
        <v>0</v>
      </c>
      <c r="U14" s="37" t="str">
        <f t="shared" si="2"/>
        <v>HC</v>
      </c>
      <c r="V14" s="37" t="str">
        <f t="shared" si="3"/>
        <v>HC</v>
      </c>
    </row>
    <row r="15" spans="1:22" ht="15.75" customHeight="1">
      <c r="A15" s="49">
        <v>8</v>
      </c>
      <c r="B15" s="50">
        <f>дети!A8</f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2">
        <f t="shared" si="0"/>
        <v>0</v>
      </c>
      <c r="T15" s="53">
        <f t="shared" si="1"/>
        <v>0</v>
      </c>
      <c r="U15" s="37" t="str">
        <f t="shared" si="2"/>
        <v>HC</v>
      </c>
      <c r="V15" s="37" t="str">
        <f t="shared" si="3"/>
        <v>HC</v>
      </c>
    </row>
    <row r="16" spans="1:22" ht="15.75" customHeight="1">
      <c r="A16" s="49">
        <v>9</v>
      </c>
      <c r="B16" s="50">
        <f>дети!A9</f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2">
        <f t="shared" si="0"/>
        <v>0</v>
      </c>
      <c r="T16" s="53">
        <f t="shared" si="1"/>
        <v>0</v>
      </c>
      <c r="U16" s="37" t="str">
        <f t="shared" si="2"/>
        <v>HC</v>
      </c>
      <c r="V16" s="37" t="str">
        <f t="shared" si="3"/>
        <v>HC</v>
      </c>
    </row>
    <row r="17" spans="1:22" ht="15.75" customHeight="1">
      <c r="A17" s="49">
        <v>10</v>
      </c>
      <c r="B17" s="50">
        <f>дети!A10</f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2">
        <f t="shared" si="0"/>
        <v>0</v>
      </c>
      <c r="T17" s="53">
        <f t="shared" si="1"/>
        <v>0</v>
      </c>
      <c r="U17" s="37" t="str">
        <f t="shared" si="2"/>
        <v>HC</v>
      </c>
      <c r="V17" s="37" t="str">
        <f t="shared" si="3"/>
        <v>HC</v>
      </c>
    </row>
    <row r="18" spans="1:22" ht="15.75" customHeight="1">
      <c r="A18" s="49">
        <v>11</v>
      </c>
      <c r="B18" s="50">
        <f>дети!A11</f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2">
        <f t="shared" si="0"/>
        <v>0</v>
      </c>
      <c r="T18" s="53">
        <f t="shared" si="1"/>
        <v>0</v>
      </c>
      <c r="U18" s="37" t="str">
        <f t="shared" si="2"/>
        <v>HC</v>
      </c>
      <c r="V18" s="37" t="str">
        <f t="shared" si="3"/>
        <v>HC</v>
      </c>
    </row>
    <row r="19" spans="1:22" ht="15.75" customHeight="1">
      <c r="A19" s="49">
        <v>12</v>
      </c>
      <c r="B19" s="50">
        <f>дети!A12</f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2">
        <f t="shared" si="0"/>
        <v>0</v>
      </c>
      <c r="T19" s="53">
        <f t="shared" si="1"/>
        <v>0</v>
      </c>
      <c r="U19" s="37" t="str">
        <f t="shared" si="2"/>
        <v>HC</v>
      </c>
      <c r="V19" s="37" t="str">
        <f t="shared" si="3"/>
        <v>HC</v>
      </c>
    </row>
    <row r="20" spans="1:22" ht="15.75" customHeight="1">
      <c r="A20" s="49">
        <v>13</v>
      </c>
      <c r="B20" s="50">
        <f>дети!A13</f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2">
        <f t="shared" si="0"/>
        <v>0</v>
      </c>
      <c r="T20" s="53">
        <f t="shared" si="1"/>
        <v>0</v>
      </c>
      <c r="U20" s="37" t="str">
        <f t="shared" si="2"/>
        <v>HC</v>
      </c>
      <c r="V20" s="37" t="str">
        <f t="shared" si="3"/>
        <v>HC</v>
      </c>
    </row>
    <row r="21" spans="1:22" ht="15.75" customHeight="1">
      <c r="A21" s="49">
        <v>14</v>
      </c>
      <c r="B21" s="50">
        <f>дети!A14</f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2">
        <f t="shared" si="0"/>
        <v>0</v>
      </c>
      <c r="T21" s="53">
        <f t="shared" si="1"/>
        <v>0</v>
      </c>
      <c r="U21" s="37" t="str">
        <f t="shared" si="2"/>
        <v>HC</v>
      </c>
      <c r="V21" s="37" t="str">
        <f t="shared" si="3"/>
        <v>HC</v>
      </c>
    </row>
    <row r="22" spans="1:22" ht="15.75" customHeight="1">
      <c r="A22" s="49">
        <v>15</v>
      </c>
      <c r="B22" s="50">
        <f>дети!A15</f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2">
        <f t="shared" si="0"/>
        <v>0</v>
      </c>
      <c r="T22" s="53">
        <f t="shared" si="1"/>
        <v>0</v>
      </c>
      <c r="U22" s="37" t="str">
        <f aca="true" t="shared" si="4" ref="U22:U30">IF(S22=3,"B",IF(S22&gt;=2,"C","HC"))</f>
        <v>HC</v>
      </c>
      <c r="V22" s="37" t="str">
        <f aca="true" t="shared" si="5" ref="V22:V30">IF(T22=3,"B",IF(T22&gt;=2,"C","HC"))</f>
        <v>HC</v>
      </c>
    </row>
    <row r="23" spans="1:22" ht="15.75" customHeight="1">
      <c r="A23" s="49">
        <v>16</v>
      </c>
      <c r="B23" s="50">
        <f>дети!A16</f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2">
        <f t="shared" si="0"/>
        <v>0</v>
      </c>
      <c r="T23" s="53">
        <f t="shared" si="1"/>
        <v>0</v>
      </c>
      <c r="U23" s="37" t="str">
        <f t="shared" si="4"/>
        <v>HC</v>
      </c>
      <c r="V23" s="37" t="str">
        <f t="shared" si="5"/>
        <v>HC</v>
      </c>
    </row>
    <row r="24" spans="1:22" ht="15.75" customHeight="1">
      <c r="A24" s="49">
        <v>17</v>
      </c>
      <c r="B24" s="50">
        <f>дети!A17</f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2">
        <f t="shared" si="0"/>
        <v>0</v>
      </c>
      <c r="T24" s="53">
        <f t="shared" si="1"/>
        <v>0</v>
      </c>
      <c r="U24" s="37" t="str">
        <f t="shared" si="4"/>
        <v>HC</v>
      </c>
      <c r="V24" s="37" t="str">
        <f t="shared" si="5"/>
        <v>HC</v>
      </c>
    </row>
    <row r="25" spans="1:22" ht="15.75" customHeight="1">
      <c r="A25" s="49">
        <v>18</v>
      </c>
      <c r="B25" s="50">
        <f>дети!A18</f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2">
        <f t="shared" si="0"/>
        <v>0</v>
      </c>
      <c r="T25" s="53">
        <f t="shared" si="1"/>
        <v>0</v>
      </c>
      <c r="U25" s="37" t="str">
        <f t="shared" si="4"/>
        <v>HC</v>
      </c>
      <c r="V25" s="37" t="str">
        <f t="shared" si="5"/>
        <v>HC</v>
      </c>
    </row>
    <row r="26" spans="1:22" ht="15.75" customHeight="1">
      <c r="A26" s="49">
        <v>19</v>
      </c>
      <c r="B26" s="50">
        <f>дети!A19</f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2">
        <f t="shared" si="0"/>
        <v>0</v>
      </c>
      <c r="T26" s="53">
        <f t="shared" si="1"/>
        <v>0</v>
      </c>
      <c r="U26" s="37" t="str">
        <f t="shared" si="4"/>
        <v>HC</v>
      </c>
      <c r="V26" s="37" t="str">
        <f t="shared" si="5"/>
        <v>HC</v>
      </c>
    </row>
    <row r="27" spans="1:22" ht="15.75" customHeight="1">
      <c r="A27" s="49">
        <v>20</v>
      </c>
      <c r="B27" s="50">
        <f>дети!A20</f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2">
        <f t="shared" si="0"/>
        <v>0</v>
      </c>
      <c r="T27" s="53">
        <f t="shared" si="1"/>
        <v>0</v>
      </c>
      <c r="U27" s="37" t="str">
        <f t="shared" si="4"/>
        <v>HC</v>
      </c>
      <c r="V27" s="37" t="str">
        <f t="shared" si="5"/>
        <v>HC</v>
      </c>
    </row>
    <row r="28" spans="1:22" ht="15.75" customHeight="1">
      <c r="A28" s="49">
        <v>21</v>
      </c>
      <c r="B28" s="50">
        <f>дети!A21</f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2">
        <f t="shared" si="0"/>
        <v>0</v>
      </c>
      <c r="T28" s="53">
        <f t="shared" si="1"/>
        <v>0</v>
      </c>
      <c r="U28" s="37" t="str">
        <f t="shared" si="4"/>
        <v>HC</v>
      </c>
      <c r="V28" s="37" t="str">
        <f t="shared" si="5"/>
        <v>HC</v>
      </c>
    </row>
    <row r="29" spans="1:22" ht="15.75" customHeight="1">
      <c r="A29" s="49">
        <v>22</v>
      </c>
      <c r="B29" s="50">
        <f>дети!A22</f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2">
        <f t="shared" si="0"/>
        <v>0</v>
      </c>
      <c r="T29" s="53">
        <f t="shared" si="1"/>
        <v>0</v>
      </c>
      <c r="U29" s="37" t="str">
        <f t="shared" si="4"/>
        <v>HC</v>
      </c>
      <c r="V29" s="37" t="str">
        <f t="shared" si="5"/>
        <v>HC</v>
      </c>
    </row>
    <row r="30" spans="1:22" ht="15.75" customHeight="1">
      <c r="A30" s="49">
        <v>23</v>
      </c>
      <c r="B30" s="50">
        <f>дети!A23</f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2">
        <f t="shared" si="0"/>
        <v>0</v>
      </c>
      <c r="T30" s="53">
        <f t="shared" si="1"/>
        <v>0</v>
      </c>
      <c r="U30" s="37" t="str">
        <f t="shared" si="4"/>
        <v>HC</v>
      </c>
      <c r="V30" s="37" t="str">
        <f t="shared" si="5"/>
        <v>HC</v>
      </c>
    </row>
    <row r="31" spans="1:22" ht="15.75" customHeight="1">
      <c r="A31" s="49">
        <v>24</v>
      </c>
      <c r="B31" s="50">
        <f>дети!A24</f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2">
        <f t="shared" si="0"/>
        <v>0</v>
      </c>
      <c r="T31" s="53">
        <f t="shared" si="1"/>
        <v>0</v>
      </c>
      <c r="U31" s="37" t="str">
        <f t="shared" si="2"/>
        <v>HC</v>
      </c>
      <c r="V31" s="37" t="str">
        <f t="shared" si="3"/>
        <v>HC</v>
      </c>
    </row>
    <row r="32" spans="1:22" ht="15.75" customHeight="1">
      <c r="A32" s="49">
        <v>25</v>
      </c>
      <c r="B32" s="50">
        <f>дети!A25</f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2">
        <f t="shared" si="0"/>
        <v>0</v>
      </c>
      <c r="T32" s="53">
        <f t="shared" si="1"/>
        <v>0</v>
      </c>
      <c r="U32" s="37" t="str">
        <f t="shared" si="2"/>
        <v>HC</v>
      </c>
      <c r="V32" s="37" t="str">
        <f t="shared" si="3"/>
        <v>HC</v>
      </c>
    </row>
    <row r="33" spans="1:22" ht="15.75" customHeight="1">
      <c r="A33" s="49">
        <v>26</v>
      </c>
      <c r="B33" s="50">
        <f>дети!A26</f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2">
        <f t="shared" si="0"/>
        <v>0</v>
      </c>
      <c r="T33" s="53">
        <f t="shared" si="1"/>
        <v>0</v>
      </c>
      <c r="U33" s="37" t="str">
        <f t="shared" si="2"/>
        <v>HC</v>
      </c>
      <c r="V33" s="37" t="str">
        <f t="shared" si="3"/>
        <v>HC</v>
      </c>
    </row>
    <row r="34" spans="1:22" ht="15.75" customHeight="1">
      <c r="A34" s="49">
        <v>27</v>
      </c>
      <c r="B34" s="50">
        <f>дети!A27</f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2">
        <f t="shared" si="0"/>
        <v>0</v>
      </c>
      <c r="T34" s="53">
        <f t="shared" si="1"/>
        <v>0</v>
      </c>
      <c r="U34" s="37" t="str">
        <f t="shared" si="2"/>
        <v>HC</v>
      </c>
      <c r="V34" s="37" t="str">
        <f t="shared" si="3"/>
        <v>HC</v>
      </c>
    </row>
    <row r="35" spans="1:22" ht="15.75" customHeight="1">
      <c r="A35" s="49">
        <v>28</v>
      </c>
      <c r="B35" s="50">
        <f>дети!A28</f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2">
        <f t="shared" si="0"/>
        <v>0</v>
      </c>
      <c r="T35" s="53">
        <f t="shared" si="1"/>
        <v>0</v>
      </c>
      <c r="U35" s="37" t="str">
        <f t="shared" si="2"/>
        <v>HC</v>
      </c>
      <c r="V35" s="37" t="str">
        <f t="shared" si="3"/>
        <v>HC</v>
      </c>
    </row>
    <row r="36" spans="1:22" ht="27" customHeight="1">
      <c r="A36" s="117" t="s">
        <v>40</v>
      </c>
      <c r="B36" s="117"/>
      <c r="C36" s="54" t="e">
        <f>SUM(C8:C35)/дети!G2</f>
        <v>#DIV/0!</v>
      </c>
      <c r="D36" s="54" t="e">
        <f>SUM(D8:D35)/дети!G2</f>
        <v>#DIV/0!</v>
      </c>
      <c r="E36" s="54" t="e">
        <f>SUM(E8:E35)/дети!G2</f>
        <v>#DIV/0!</v>
      </c>
      <c r="F36" s="54" t="e">
        <f>SUM(F8:F35)/дети!G2</f>
        <v>#DIV/0!</v>
      </c>
      <c r="G36" s="54" t="e">
        <f>SUM(G8:G35)/дети!G2</f>
        <v>#DIV/0!</v>
      </c>
      <c r="H36" s="54" t="e">
        <f>SUM(H8:H35)/дети!G2</f>
        <v>#DIV/0!</v>
      </c>
      <c r="I36" s="54" t="e">
        <f>SUM(I8:I35)/дети!G2</f>
        <v>#DIV/0!</v>
      </c>
      <c r="J36" s="54" t="e">
        <f>SUM(J8:J35)/дети!G2</f>
        <v>#DIV/0!</v>
      </c>
      <c r="K36" s="54" t="e">
        <f>SUM(K8:K35)/дети!G2</f>
        <v>#DIV/0!</v>
      </c>
      <c r="L36" s="54" t="e">
        <f>SUM(L8:L35)/дети!G2</f>
        <v>#DIV/0!</v>
      </c>
      <c r="M36" s="54" t="e">
        <f>SUM(M8:M35)/дети!G2</f>
        <v>#DIV/0!</v>
      </c>
      <c r="N36" s="54" t="e">
        <f>SUM(N8:N35)/дети!G2</f>
        <v>#DIV/0!</v>
      </c>
      <c r="O36" s="54" t="e">
        <f>SUM(O8:O35)/дети!G2</f>
        <v>#DIV/0!</v>
      </c>
      <c r="P36" s="54" t="e">
        <f>SUM(P8:P35)/дети!G2</f>
        <v>#DIV/0!</v>
      </c>
      <c r="Q36" s="54" t="e">
        <f>SUM(Q8:Q35)/дети!G2</f>
        <v>#DIV/0!</v>
      </c>
      <c r="R36" s="54" t="e">
        <f>SUM(R8:R35)/дети!G2</f>
        <v>#DIV/0!</v>
      </c>
      <c r="S36" s="19" t="e">
        <f>SUM(S8:S35)/дети!G2</f>
        <v>#DIV/0!</v>
      </c>
      <c r="T36" s="19" t="e">
        <f>SUM(T8:T35)/дети!G2</f>
        <v>#DIV/0!</v>
      </c>
      <c r="U36" s="55">
        <f>SUM(U8:U35)/23</f>
        <v>0</v>
      </c>
      <c r="V36" s="55">
        <f>SUM(V8:V35)/23</f>
        <v>0</v>
      </c>
    </row>
    <row r="37" spans="1:22" ht="13.5" customHeight="1">
      <c r="A37" s="56"/>
      <c r="B37" s="22" t="s">
        <v>41</v>
      </c>
      <c r="C37" s="57" t="e">
        <f>COUNTIF(C8:C35,"=3")/дети!G2</f>
        <v>#DIV/0!</v>
      </c>
      <c r="D37" s="57" t="e">
        <f>COUNTIF(D8:D35,"=3")/дети!G2</f>
        <v>#DIV/0!</v>
      </c>
      <c r="E37" s="57" t="e">
        <f>COUNTIF(E8:E35,"=3")/дети!G2</f>
        <v>#DIV/0!</v>
      </c>
      <c r="F37" s="57" t="e">
        <f>COUNTIF(F8:F35,"=3")/дети!G2</f>
        <v>#DIV/0!</v>
      </c>
      <c r="G37" s="57" t="e">
        <f>COUNTIF(G8:G35,"=3")/дети!G2</f>
        <v>#DIV/0!</v>
      </c>
      <c r="H37" s="57" t="e">
        <f>COUNTIF(H8:H35,"=3")/дети!G2</f>
        <v>#DIV/0!</v>
      </c>
      <c r="I37" s="57" t="e">
        <f>COUNTIF(I8:I35,"=3")/дети!G2</f>
        <v>#DIV/0!</v>
      </c>
      <c r="J37" s="57" t="e">
        <f>COUNTIF(J8:J35,"=3")/дети!G2</f>
        <v>#DIV/0!</v>
      </c>
      <c r="K37" s="57" t="e">
        <f>COUNTIF(K8:K35,"=3")/дети!G2</f>
        <v>#DIV/0!</v>
      </c>
      <c r="L37" s="57" t="e">
        <f>COUNTIF(L8:L35,"=3")/дети!G2</f>
        <v>#DIV/0!</v>
      </c>
      <c r="M37" s="57" t="e">
        <f>COUNTIF(M8:M35,"=3")/дети!G2</f>
        <v>#DIV/0!</v>
      </c>
      <c r="N37" s="57" t="e">
        <f>COUNTIF(N8:N35,"=3")/дети!G2</f>
        <v>#DIV/0!</v>
      </c>
      <c r="O37" s="57" t="e">
        <f>COUNTIF(O8:O35,"=3")/дети!G2</f>
        <v>#DIV/0!</v>
      </c>
      <c r="P37" s="57" t="e">
        <f>COUNTIF(P8:P35,"=3")/дети!G2</f>
        <v>#DIV/0!</v>
      </c>
      <c r="Q37" s="57" t="e">
        <f>COUNTIF(Q8:Q35,"=3")/дети!G2</f>
        <v>#DIV/0!</v>
      </c>
      <c r="R37" s="57" t="e">
        <f>COUNTIF(R8:R35,"=3")/дети!G2</f>
        <v>#DIV/0!</v>
      </c>
      <c r="S37" s="24" t="e">
        <f>COUNTIF(S8:S35,"=3")/дети!G2</f>
        <v>#DIV/0!</v>
      </c>
      <c r="T37" s="24" t="e">
        <f>COUNTIF(T8:T35,"=3")/дети!G2</f>
        <v>#DIV/0!</v>
      </c>
      <c r="U37" s="55"/>
      <c r="V37" s="55"/>
    </row>
    <row r="38" spans="1:22" ht="15.75" customHeight="1">
      <c r="A38" s="56"/>
      <c r="B38" s="25" t="s">
        <v>17</v>
      </c>
      <c r="C38" s="57" t="e">
        <f>COUNTIF(C8:C35,"=2")/дети!G2</f>
        <v>#DIV/0!</v>
      </c>
      <c r="D38" s="57" t="e">
        <f>COUNTIF(D8:D35,"=2")/дети!G2</f>
        <v>#DIV/0!</v>
      </c>
      <c r="E38" s="57" t="e">
        <f>COUNTIF(E8:E35,"=2")/дети!G2</f>
        <v>#DIV/0!</v>
      </c>
      <c r="F38" s="57" t="e">
        <f>COUNTIF(F8:F35,"=2")/дети!G2</f>
        <v>#DIV/0!</v>
      </c>
      <c r="G38" s="57" t="e">
        <f>COUNTIF(G8:G35,"=2")/дети!G2</f>
        <v>#DIV/0!</v>
      </c>
      <c r="H38" s="57" t="e">
        <f>COUNTIF(H8:H35,"=2")/дети!G2</f>
        <v>#DIV/0!</v>
      </c>
      <c r="I38" s="57" t="e">
        <f>COUNTIF(I8:I35,"=2")/дети!G2</f>
        <v>#DIV/0!</v>
      </c>
      <c r="J38" s="57" t="e">
        <f>COUNTIF(J8:J35,"=2")/дети!G2</f>
        <v>#DIV/0!</v>
      </c>
      <c r="K38" s="57" t="e">
        <f>COUNTIF(K8:K35,"=2")/дети!G2</f>
        <v>#DIV/0!</v>
      </c>
      <c r="L38" s="57" t="e">
        <f>COUNTIF(L8:L35,"=2")/дети!G2</f>
        <v>#DIV/0!</v>
      </c>
      <c r="M38" s="57" t="e">
        <f>COUNTIF(M8:M35,"=2")/дети!G2</f>
        <v>#DIV/0!</v>
      </c>
      <c r="N38" s="57" t="e">
        <f>COUNTIF(N8:N35,"=2")/дети!G2</f>
        <v>#DIV/0!</v>
      </c>
      <c r="O38" s="57" t="e">
        <f>COUNTIF(O8:O35,"=2")/дети!G2</f>
        <v>#DIV/0!</v>
      </c>
      <c r="P38" s="57" t="e">
        <f>COUNTIF(P8:P35,"=2")/дети!G2</f>
        <v>#DIV/0!</v>
      </c>
      <c r="Q38" s="57" t="e">
        <f>COUNTIF(Q8:Q35,"=2")/дети!G2</f>
        <v>#DIV/0!</v>
      </c>
      <c r="R38" s="57" t="e">
        <f>COUNTIF(R8:R35,"=2")/дети!G2</f>
        <v>#DIV/0!</v>
      </c>
      <c r="S38" s="24" t="e">
        <f>1-(S39+S37)</f>
        <v>#DIV/0!</v>
      </c>
      <c r="T38" s="24" t="e">
        <f>1-(T39+T37)</f>
        <v>#DIV/0!</v>
      </c>
      <c r="U38" s="55"/>
      <c r="V38" s="55"/>
    </row>
    <row r="39" spans="1:22" ht="15.75" customHeight="1">
      <c r="A39" s="56"/>
      <c r="B39" s="22" t="s">
        <v>18</v>
      </c>
      <c r="C39" s="57" t="e">
        <f>COUNTIF(C8:C35,"=1")/дети!G2</f>
        <v>#DIV/0!</v>
      </c>
      <c r="D39" s="57" t="e">
        <f>COUNTIF(D8:D35,"=1")/дети!G2</f>
        <v>#DIV/0!</v>
      </c>
      <c r="E39" s="57" t="e">
        <f>COUNTIF(E8:E35,"=1")/дети!G2</f>
        <v>#DIV/0!</v>
      </c>
      <c r="F39" s="57" t="e">
        <f>COUNTIF(F8:F35,"=1")/дети!G2</f>
        <v>#DIV/0!</v>
      </c>
      <c r="G39" s="57" t="e">
        <f>COUNTIF(G8:G35,"=1")/дети!G2</f>
        <v>#DIV/0!</v>
      </c>
      <c r="H39" s="57" t="e">
        <f>COUNTIF(H8:H35,"=1")/дети!G2</f>
        <v>#DIV/0!</v>
      </c>
      <c r="I39" s="57" t="e">
        <f>COUNTIF(I8:I35,"=1")/дети!G2</f>
        <v>#DIV/0!</v>
      </c>
      <c r="J39" s="57" t="e">
        <f>COUNTIF(J8:J35,"=1")/дети!G2</f>
        <v>#DIV/0!</v>
      </c>
      <c r="K39" s="57" t="e">
        <f>COUNTIF(K8:K35,"=1")/дети!G2</f>
        <v>#DIV/0!</v>
      </c>
      <c r="L39" s="57" t="e">
        <f>COUNTIF(L8:L35,"=1")/дети!G2</f>
        <v>#DIV/0!</v>
      </c>
      <c r="M39" s="57" t="e">
        <f>COUNTIF(M8:M35,"=1")/дети!G2</f>
        <v>#DIV/0!</v>
      </c>
      <c r="N39" s="57" t="e">
        <f>COUNTIF(N8:N35,"=1")/дети!G2</f>
        <v>#DIV/0!</v>
      </c>
      <c r="O39" s="57" t="e">
        <f>COUNTIF(O8:O35,"=1")/дети!G2</f>
        <v>#DIV/0!</v>
      </c>
      <c r="P39" s="57" t="e">
        <f>COUNTIF(P8:P35,"=1")/дети!G2</f>
        <v>#DIV/0!</v>
      </c>
      <c r="Q39" s="57" t="e">
        <f>COUNTIF(Q8:Q35,"=1")/дети!G2</f>
        <v>#DIV/0!</v>
      </c>
      <c r="R39" s="57" t="e">
        <f>COUNTIF(R8:R35,"=1")/дети!G2</f>
        <v>#DIV/0!</v>
      </c>
      <c r="S39" s="27" t="e">
        <f>COUNTIF(S8:S35,"&lt;2")/дети!G2</f>
        <v>#DIV/0!</v>
      </c>
      <c r="T39" s="27" t="e">
        <f>COUNTIF(T8:T35,"&lt;2")/дети!G2</f>
        <v>#DIV/0!</v>
      </c>
      <c r="U39" s="55"/>
      <c r="V39" s="55"/>
    </row>
    <row r="42" ht="23.25" customHeight="1"/>
  </sheetData>
  <sheetProtection selectLockedCells="1" selectUnlockedCells="1"/>
  <mergeCells count="15">
    <mergeCell ref="A1:V1"/>
    <mergeCell ref="A4:V4"/>
    <mergeCell ref="A36:B36"/>
    <mergeCell ref="K5:L6"/>
    <mergeCell ref="M5:N6"/>
    <mergeCell ref="O5:P6"/>
    <mergeCell ref="Q5:R6"/>
    <mergeCell ref="S5:T6"/>
    <mergeCell ref="U5:V6"/>
    <mergeCell ref="A5:A7"/>
    <mergeCell ref="B5:B7"/>
    <mergeCell ref="C5:D6"/>
    <mergeCell ref="E5:F6"/>
    <mergeCell ref="G5:H6"/>
    <mergeCell ref="I5:J6"/>
  </mergeCells>
  <printOptions/>
  <pageMargins left="0.1701388888888889" right="0.1701388888888889" top="0.3" bottom="0.35" header="0.5118055555555555" footer="0.5118055555555555"/>
  <pageSetup horizontalDpi="300" verticalDpi="300" orientation="landscape" paperSize="9" scale="67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zoomScale="80" zoomScaleNormal="80" zoomScalePageLayoutView="0" workbookViewId="0" topLeftCell="A1">
      <selection activeCell="A4" sqref="A4:IV4"/>
    </sheetView>
  </sheetViews>
  <sheetFormatPr defaultColWidth="9.140625" defaultRowHeight="12.75"/>
  <cols>
    <col min="1" max="1" width="6.00390625" style="28" customWidth="1"/>
    <col min="2" max="2" width="26.7109375" style="28" customWidth="1"/>
    <col min="3" max="3" width="6.421875" style="28" customWidth="1"/>
    <col min="4" max="4" width="11.57421875" style="28" customWidth="1"/>
    <col min="5" max="5" width="7.7109375" style="28" customWidth="1"/>
    <col min="6" max="6" width="9.140625" style="28" customWidth="1"/>
    <col min="7" max="7" width="7.00390625" style="28" customWidth="1"/>
    <col min="8" max="8" width="9.421875" style="28" customWidth="1"/>
    <col min="9" max="9" width="6.00390625" style="28" customWidth="1"/>
    <col min="10" max="10" width="10.7109375" style="28" customWidth="1"/>
    <col min="11" max="11" width="10.421875" style="28" customWidth="1"/>
    <col min="12" max="12" width="11.140625" style="28" customWidth="1"/>
    <col min="13" max="13" width="7.140625" style="28" customWidth="1"/>
    <col min="14" max="14" width="14.140625" style="28" customWidth="1"/>
    <col min="15" max="15" width="6.57421875" style="28" customWidth="1"/>
    <col min="16" max="16" width="13.421875" style="28" customWidth="1"/>
    <col min="17" max="17" width="6.57421875" style="28" customWidth="1"/>
    <col min="18" max="18" width="13.421875" style="28" customWidth="1"/>
    <col min="19" max="19" width="6.57421875" style="28" customWidth="1"/>
    <col min="20" max="20" width="13.421875" style="28" customWidth="1"/>
    <col min="21" max="21" width="8.421875" style="28" customWidth="1"/>
    <col min="22" max="22" width="8.00390625" style="28" customWidth="1"/>
    <col min="23" max="23" width="6.421875" style="28" customWidth="1"/>
    <col min="24" max="24" width="5.140625" style="28" customWidth="1"/>
    <col min="25" max="16384" width="9.140625" style="28" customWidth="1"/>
  </cols>
  <sheetData>
    <row r="1" spans="1:24" s="3" customFormat="1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7" s="3" customFormat="1" ht="18.75">
      <c r="A2" s="1"/>
      <c r="B2" s="4" t="str">
        <f>дети!A30</f>
        <v>Воспитатель: _____________________________</v>
      </c>
      <c r="C2" s="1"/>
      <c r="D2" s="1"/>
      <c r="E2" s="1"/>
      <c r="F2" s="1"/>
      <c r="G2" s="1"/>
    </row>
    <row r="3" spans="1:7" s="3" customFormat="1" ht="18.75">
      <c r="A3" s="1"/>
      <c r="B3" s="4" t="str">
        <f>дети!A31</f>
        <v>Воспитатель: ________________________________</v>
      </c>
      <c r="C3" s="1"/>
      <c r="D3" s="1"/>
      <c r="E3" s="1"/>
      <c r="F3" s="1"/>
      <c r="G3" s="1"/>
    </row>
    <row r="4" spans="1:24" ht="20.25">
      <c r="A4" s="143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ht="136.5" customHeight="1">
      <c r="A5" s="113" t="s">
        <v>43</v>
      </c>
      <c r="B5" s="113" t="s">
        <v>20</v>
      </c>
      <c r="C5" s="118" t="s">
        <v>44</v>
      </c>
      <c r="D5" s="118"/>
      <c r="E5" s="118" t="s">
        <v>45</v>
      </c>
      <c r="F5" s="118"/>
      <c r="G5" s="118" t="s">
        <v>46</v>
      </c>
      <c r="H5" s="118"/>
      <c r="I5" s="118" t="s">
        <v>47</v>
      </c>
      <c r="J5" s="118"/>
      <c r="K5" s="118" t="s">
        <v>48</v>
      </c>
      <c r="L5" s="118"/>
      <c r="M5" s="118" t="s">
        <v>49</v>
      </c>
      <c r="N5" s="118"/>
      <c r="O5" s="118" t="s">
        <v>50</v>
      </c>
      <c r="P5" s="118"/>
      <c r="Q5" s="118" t="s">
        <v>51</v>
      </c>
      <c r="R5" s="118"/>
      <c r="S5" s="118" t="s">
        <v>52</v>
      </c>
      <c r="T5" s="118"/>
      <c r="U5" s="119" t="s">
        <v>53</v>
      </c>
      <c r="V5" s="119"/>
      <c r="W5" s="119" t="s">
        <v>12</v>
      </c>
      <c r="X5" s="119"/>
    </row>
    <row r="6" spans="1:24" ht="15.75">
      <c r="A6" s="113"/>
      <c r="B6" s="113"/>
      <c r="C6" s="29" t="s">
        <v>13</v>
      </c>
      <c r="D6" s="29" t="s">
        <v>14</v>
      </c>
      <c r="E6" s="29" t="s">
        <v>13</v>
      </c>
      <c r="F6" s="29" t="s">
        <v>14</v>
      </c>
      <c r="G6" s="29" t="s">
        <v>13</v>
      </c>
      <c r="H6" s="29" t="s">
        <v>14</v>
      </c>
      <c r="I6" s="29" t="s">
        <v>13</v>
      </c>
      <c r="J6" s="29" t="s">
        <v>14</v>
      </c>
      <c r="K6" s="29" t="s">
        <v>13</v>
      </c>
      <c r="L6" s="29" t="s">
        <v>14</v>
      </c>
      <c r="M6" s="29" t="s">
        <v>13</v>
      </c>
      <c r="N6" s="29" t="s">
        <v>14</v>
      </c>
      <c r="O6" s="29" t="s">
        <v>13</v>
      </c>
      <c r="P6" s="58" t="s">
        <v>14</v>
      </c>
      <c r="Q6" s="29" t="s">
        <v>13</v>
      </c>
      <c r="R6" s="58" t="s">
        <v>14</v>
      </c>
      <c r="S6" s="29" t="s">
        <v>13</v>
      </c>
      <c r="T6" s="58" t="s">
        <v>14</v>
      </c>
      <c r="U6" s="31" t="s">
        <v>13</v>
      </c>
      <c r="V6" s="32" t="s">
        <v>14</v>
      </c>
      <c r="W6" s="30" t="s">
        <v>13</v>
      </c>
      <c r="X6" s="30" t="s">
        <v>14</v>
      </c>
    </row>
    <row r="7" spans="1:24" ht="17.25" customHeight="1">
      <c r="A7" s="29">
        <v>1</v>
      </c>
      <c r="B7" s="13">
        <f>дети!A1</f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60">
        <f>(C7+E7+G7+I7+K7+M7+O7+Q7+S7)/9</f>
        <v>0</v>
      </c>
      <c r="V7" s="61">
        <f>(D7+F7+H7+J7+L7+N7+P7+R7+T7)/9</f>
        <v>0</v>
      </c>
      <c r="W7" s="37" t="str">
        <f>IF(U7=3,"B",IF(U7&gt;=2,"C","HC"))</f>
        <v>HC</v>
      </c>
      <c r="X7" s="37" t="str">
        <f>IF(V7=3,"B",IF(V7&gt;=2,"C","HC"))</f>
        <v>HC</v>
      </c>
    </row>
    <row r="8" spans="1:24" ht="17.25" customHeight="1">
      <c r="A8" s="29">
        <v>2</v>
      </c>
      <c r="B8" s="13">
        <f>дети!A2</f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60">
        <f aca="true" t="shared" si="0" ref="U8:U34">(C8+E8+G8+I8+K8+M8+O8+Q8+S8)/9</f>
        <v>0</v>
      </c>
      <c r="V8" s="61">
        <f aca="true" t="shared" si="1" ref="V8:V34">(D8+F8+H8+J8+L8+N8+P8+R8+T8)/9</f>
        <v>0</v>
      </c>
      <c r="W8" s="37" t="str">
        <f aca="true" t="shared" si="2" ref="W8:W34">IF(U8=3,"B",IF(U8&gt;=2,"C","HC"))</f>
        <v>HC</v>
      </c>
      <c r="X8" s="37" t="str">
        <f aca="true" t="shared" si="3" ref="X8:X34">IF(V8=3,"B",IF(V8&gt;=2,"C","HC"))</f>
        <v>HC</v>
      </c>
    </row>
    <row r="9" spans="1:24" ht="17.25" customHeight="1">
      <c r="A9" s="29">
        <v>3</v>
      </c>
      <c r="B9" s="13">
        <f>дети!A3</f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60">
        <f t="shared" si="0"/>
        <v>0</v>
      </c>
      <c r="V9" s="61">
        <f t="shared" si="1"/>
        <v>0</v>
      </c>
      <c r="W9" s="37" t="str">
        <f t="shared" si="2"/>
        <v>HC</v>
      </c>
      <c r="X9" s="37" t="str">
        <f t="shared" si="3"/>
        <v>HC</v>
      </c>
    </row>
    <row r="10" spans="1:24" ht="17.25" customHeight="1">
      <c r="A10" s="29">
        <v>4</v>
      </c>
      <c r="B10" s="13">
        <f>дети!A4</f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60">
        <f t="shared" si="0"/>
        <v>0</v>
      </c>
      <c r="V10" s="61">
        <f t="shared" si="1"/>
        <v>0</v>
      </c>
      <c r="W10" s="37" t="str">
        <f t="shared" si="2"/>
        <v>HC</v>
      </c>
      <c r="X10" s="37" t="str">
        <f t="shared" si="3"/>
        <v>HC</v>
      </c>
    </row>
    <row r="11" spans="1:24" ht="17.25" customHeight="1">
      <c r="A11" s="29">
        <v>5</v>
      </c>
      <c r="B11" s="13">
        <f>дети!A5</f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60">
        <f t="shared" si="0"/>
        <v>0</v>
      </c>
      <c r="V11" s="61">
        <f t="shared" si="1"/>
        <v>0</v>
      </c>
      <c r="W11" s="37" t="str">
        <f t="shared" si="2"/>
        <v>HC</v>
      </c>
      <c r="X11" s="37" t="str">
        <f t="shared" si="3"/>
        <v>HC</v>
      </c>
    </row>
    <row r="12" spans="1:24" ht="17.25" customHeight="1">
      <c r="A12" s="29">
        <v>6</v>
      </c>
      <c r="B12" s="13">
        <f>дети!A6</f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60">
        <f t="shared" si="0"/>
        <v>0</v>
      </c>
      <c r="V12" s="61">
        <f t="shared" si="1"/>
        <v>0</v>
      </c>
      <c r="W12" s="37" t="str">
        <f t="shared" si="2"/>
        <v>HC</v>
      </c>
      <c r="X12" s="37" t="str">
        <f t="shared" si="3"/>
        <v>HC</v>
      </c>
    </row>
    <row r="13" spans="1:24" ht="17.25" customHeight="1">
      <c r="A13" s="29">
        <v>7</v>
      </c>
      <c r="B13" s="13">
        <f>дети!A7</f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60">
        <f t="shared" si="0"/>
        <v>0</v>
      </c>
      <c r="V13" s="61">
        <f t="shared" si="1"/>
        <v>0</v>
      </c>
      <c r="W13" s="37" t="str">
        <f t="shared" si="2"/>
        <v>HC</v>
      </c>
      <c r="X13" s="37" t="str">
        <f t="shared" si="3"/>
        <v>HC</v>
      </c>
    </row>
    <row r="14" spans="1:24" ht="17.25" customHeight="1">
      <c r="A14" s="29">
        <v>8</v>
      </c>
      <c r="B14" s="13">
        <f>дети!A8</f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60">
        <f t="shared" si="0"/>
        <v>0</v>
      </c>
      <c r="V14" s="61">
        <f t="shared" si="1"/>
        <v>0</v>
      </c>
      <c r="W14" s="37" t="str">
        <f t="shared" si="2"/>
        <v>HC</v>
      </c>
      <c r="X14" s="37" t="str">
        <f t="shared" si="3"/>
        <v>HC</v>
      </c>
    </row>
    <row r="15" spans="1:24" ht="17.25" customHeight="1">
      <c r="A15" s="29">
        <v>9</v>
      </c>
      <c r="B15" s="13">
        <f>дети!A9</f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60">
        <f t="shared" si="0"/>
        <v>0</v>
      </c>
      <c r="V15" s="61">
        <f t="shared" si="1"/>
        <v>0</v>
      </c>
      <c r="W15" s="37" t="str">
        <f t="shared" si="2"/>
        <v>HC</v>
      </c>
      <c r="X15" s="37" t="str">
        <f t="shared" si="3"/>
        <v>HC</v>
      </c>
    </row>
    <row r="16" spans="1:24" ht="17.25" customHeight="1">
      <c r="A16" s="29">
        <v>10</v>
      </c>
      <c r="B16" s="13">
        <f>дети!A10</f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60">
        <f t="shared" si="0"/>
        <v>0</v>
      </c>
      <c r="V16" s="61">
        <f t="shared" si="1"/>
        <v>0</v>
      </c>
      <c r="W16" s="37" t="str">
        <f t="shared" si="2"/>
        <v>HC</v>
      </c>
      <c r="X16" s="37" t="str">
        <f t="shared" si="3"/>
        <v>HC</v>
      </c>
    </row>
    <row r="17" spans="1:24" ht="17.25" customHeight="1">
      <c r="A17" s="29">
        <v>11</v>
      </c>
      <c r="B17" s="13">
        <f>дети!A11</f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60">
        <f t="shared" si="0"/>
        <v>0</v>
      </c>
      <c r="V17" s="61">
        <f t="shared" si="1"/>
        <v>0</v>
      </c>
      <c r="W17" s="37" t="str">
        <f t="shared" si="2"/>
        <v>HC</v>
      </c>
      <c r="X17" s="37" t="str">
        <f t="shared" si="3"/>
        <v>HC</v>
      </c>
    </row>
    <row r="18" spans="1:24" ht="17.25" customHeight="1">
      <c r="A18" s="29">
        <v>12</v>
      </c>
      <c r="B18" s="13">
        <f>дети!A12</f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60">
        <f t="shared" si="0"/>
        <v>0</v>
      </c>
      <c r="V18" s="61">
        <f t="shared" si="1"/>
        <v>0</v>
      </c>
      <c r="W18" s="37" t="str">
        <f t="shared" si="2"/>
        <v>HC</v>
      </c>
      <c r="X18" s="37" t="str">
        <f t="shared" si="3"/>
        <v>HC</v>
      </c>
    </row>
    <row r="19" spans="1:24" ht="17.25" customHeight="1">
      <c r="A19" s="29">
        <v>13</v>
      </c>
      <c r="B19" s="13">
        <f>дети!A13</f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60">
        <f t="shared" si="0"/>
        <v>0</v>
      </c>
      <c r="V19" s="61">
        <f t="shared" si="1"/>
        <v>0</v>
      </c>
      <c r="W19" s="37" t="str">
        <f t="shared" si="2"/>
        <v>HC</v>
      </c>
      <c r="X19" s="37" t="str">
        <f t="shared" si="3"/>
        <v>HC</v>
      </c>
    </row>
    <row r="20" spans="1:24" ht="17.25" customHeight="1">
      <c r="A20" s="29">
        <v>14</v>
      </c>
      <c r="B20" s="13">
        <f>дети!A14</f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60">
        <f t="shared" si="0"/>
        <v>0</v>
      </c>
      <c r="V20" s="61">
        <f t="shared" si="1"/>
        <v>0</v>
      </c>
      <c r="W20" s="37" t="str">
        <f t="shared" si="2"/>
        <v>HC</v>
      </c>
      <c r="X20" s="37" t="str">
        <f t="shared" si="3"/>
        <v>HC</v>
      </c>
    </row>
    <row r="21" spans="1:24" ht="17.25" customHeight="1">
      <c r="A21" s="29">
        <v>15</v>
      </c>
      <c r="B21" s="13">
        <f>дети!A15</f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60">
        <f t="shared" si="0"/>
        <v>0</v>
      </c>
      <c r="V21" s="61">
        <f t="shared" si="1"/>
        <v>0</v>
      </c>
      <c r="W21" s="37" t="str">
        <f aca="true" t="shared" si="4" ref="W21:W28">IF(U21=3,"B",IF(U21&gt;=2,"C","HC"))</f>
        <v>HC</v>
      </c>
      <c r="X21" s="37" t="str">
        <f aca="true" t="shared" si="5" ref="X21:X28">IF(V21=3,"B",IF(V21&gt;=2,"C","HC"))</f>
        <v>HC</v>
      </c>
    </row>
    <row r="22" spans="1:24" ht="17.25" customHeight="1">
      <c r="A22" s="29">
        <v>16</v>
      </c>
      <c r="B22" s="13">
        <f>дети!A16</f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0">
        <f t="shared" si="0"/>
        <v>0</v>
      </c>
      <c r="V22" s="61">
        <f t="shared" si="1"/>
        <v>0</v>
      </c>
      <c r="W22" s="37" t="str">
        <f t="shared" si="4"/>
        <v>HC</v>
      </c>
      <c r="X22" s="37" t="str">
        <f t="shared" si="5"/>
        <v>HC</v>
      </c>
    </row>
    <row r="23" spans="1:24" ht="17.25" customHeight="1">
      <c r="A23" s="29">
        <v>17</v>
      </c>
      <c r="B23" s="13">
        <f>дети!A17</f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60">
        <f t="shared" si="0"/>
        <v>0</v>
      </c>
      <c r="V23" s="61">
        <f t="shared" si="1"/>
        <v>0</v>
      </c>
      <c r="W23" s="37" t="str">
        <f t="shared" si="4"/>
        <v>HC</v>
      </c>
      <c r="X23" s="37" t="str">
        <f t="shared" si="5"/>
        <v>HC</v>
      </c>
    </row>
    <row r="24" spans="1:24" ht="17.25" customHeight="1">
      <c r="A24" s="29">
        <v>18</v>
      </c>
      <c r="B24" s="13">
        <f>дети!A18</f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60">
        <f t="shared" si="0"/>
        <v>0</v>
      </c>
      <c r="V24" s="61">
        <f t="shared" si="1"/>
        <v>0</v>
      </c>
      <c r="W24" s="37" t="str">
        <f t="shared" si="4"/>
        <v>HC</v>
      </c>
      <c r="X24" s="37" t="str">
        <f t="shared" si="5"/>
        <v>HC</v>
      </c>
    </row>
    <row r="25" spans="1:24" ht="17.25" customHeight="1">
      <c r="A25" s="29">
        <v>19</v>
      </c>
      <c r="B25" s="13">
        <f>дети!A19</f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60">
        <f t="shared" si="0"/>
        <v>0</v>
      </c>
      <c r="V25" s="61">
        <f t="shared" si="1"/>
        <v>0</v>
      </c>
      <c r="W25" s="37" t="str">
        <f t="shared" si="4"/>
        <v>HC</v>
      </c>
      <c r="X25" s="37" t="str">
        <f t="shared" si="5"/>
        <v>HC</v>
      </c>
    </row>
    <row r="26" spans="1:24" ht="17.25" customHeight="1">
      <c r="A26" s="29">
        <v>20</v>
      </c>
      <c r="B26" s="13">
        <f>дети!A20</f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60">
        <f t="shared" si="0"/>
        <v>0</v>
      </c>
      <c r="V26" s="61">
        <f t="shared" si="1"/>
        <v>0</v>
      </c>
      <c r="W26" s="37" t="str">
        <f t="shared" si="4"/>
        <v>HC</v>
      </c>
      <c r="X26" s="37" t="str">
        <f t="shared" si="5"/>
        <v>HC</v>
      </c>
    </row>
    <row r="27" spans="1:24" ht="17.25" customHeight="1">
      <c r="A27" s="29">
        <v>21</v>
      </c>
      <c r="B27" s="13">
        <f>дети!A21</f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60">
        <f t="shared" si="0"/>
        <v>0</v>
      </c>
      <c r="V27" s="61">
        <f t="shared" si="1"/>
        <v>0</v>
      </c>
      <c r="W27" s="37" t="str">
        <f t="shared" si="4"/>
        <v>HC</v>
      </c>
      <c r="X27" s="37" t="str">
        <f t="shared" si="5"/>
        <v>HC</v>
      </c>
    </row>
    <row r="28" spans="1:24" ht="17.25" customHeight="1">
      <c r="A28" s="29">
        <v>22</v>
      </c>
      <c r="B28" s="13">
        <f>дети!A22</f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60">
        <f t="shared" si="0"/>
        <v>0</v>
      </c>
      <c r="V28" s="61">
        <f t="shared" si="1"/>
        <v>0</v>
      </c>
      <c r="W28" s="37" t="str">
        <f t="shared" si="4"/>
        <v>HC</v>
      </c>
      <c r="X28" s="37" t="str">
        <f t="shared" si="5"/>
        <v>HC</v>
      </c>
    </row>
    <row r="29" spans="1:24" ht="17.25" customHeight="1">
      <c r="A29" s="29">
        <v>23</v>
      </c>
      <c r="B29" s="13">
        <f>дети!A23</f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f t="shared" si="0"/>
        <v>0</v>
      </c>
      <c r="V29" s="61">
        <f t="shared" si="1"/>
        <v>0</v>
      </c>
      <c r="W29" s="37" t="str">
        <f>IF(U29=3,"B",IF(U29&gt;=2,"C","HC"))</f>
        <v>HC</v>
      </c>
      <c r="X29" s="37" t="str">
        <f>IF(V29=3,"B",IF(V29&gt;=2,"C","HC"))</f>
        <v>HC</v>
      </c>
    </row>
    <row r="30" spans="1:24" ht="17.25" customHeight="1">
      <c r="A30" s="29">
        <v>24</v>
      </c>
      <c r="B30" s="13">
        <f>дети!A24</f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60">
        <f t="shared" si="0"/>
        <v>0</v>
      </c>
      <c r="V30" s="61">
        <f t="shared" si="1"/>
        <v>0</v>
      </c>
      <c r="W30" s="37" t="str">
        <f t="shared" si="2"/>
        <v>HC</v>
      </c>
      <c r="X30" s="37" t="str">
        <f t="shared" si="3"/>
        <v>HC</v>
      </c>
    </row>
    <row r="31" spans="1:24" ht="17.25" customHeight="1">
      <c r="A31" s="29">
        <v>25</v>
      </c>
      <c r="B31" s="13">
        <f>дети!A25</f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60">
        <f t="shared" si="0"/>
        <v>0</v>
      </c>
      <c r="V31" s="61">
        <f t="shared" si="1"/>
        <v>0</v>
      </c>
      <c r="W31" s="37" t="str">
        <f t="shared" si="2"/>
        <v>HC</v>
      </c>
      <c r="X31" s="37" t="str">
        <f t="shared" si="3"/>
        <v>HC</v>
      </c>
    </row>
    <row r="32" spans="1:24" ht="17.25" customHeight="1">
      <c r="A32" s="29">
        <v>26</v>
      </c>
      <c r="B32" s="13">
        <f>дети!A26</f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60">
        <f t="shared" si="0"/>
        <v>0</v>
      </c>
      <c r="V32" s="61">
        <f t="shared" si="1"/>
        <v>0</v>
      </c>
      <c r="W32" s="37" t="str">
        <f t="shared" si="2"/>
        <v>HC</v>
      </c>
      <c r="X32" s="37" t="str">
        <f t="shared" si="3"/>
        <v>HC</v>
      </c>
    </row>
    <row r="33" spans="1:24" ht="17.25" customHeight="1">
      <c r="A33" s="29">
        <v>27</v>
      </c>
      <c r="B33" s="13">
        <f>дети!A27</f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60">
        <f t="shared" si="0"/>
        <v>0</v>
      </c>
      <c r="V33" s="61">
        <f t="shared" si="1"/>
        <v>0</v>
      </c>
      <c r="W33" s="37" t="str">
        <f t="shared" si="2"/>
        <v>HC</v>
      </c>
      <c r="X33" s="37" t="str">
        <f t="shared" si="3"/>
        <v>HC</v>
      </c>
    </row>
    <row r="34" spans="1:24" ht="17.25" customHeight="1">
      <c r="A34" s="29">
        <v>28</v>
      </c>
      <c r="B34" s="13">
        <f>дети!A28</f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60">
        <f t="shared" si="0"/>
        <v>0</v>
      </c>
      <c r="V34" s="61">
        <f t="shared" si="1"/>
        <v>0</v>
      </c>
      <c r="W34" s="37" t="str">
        <f t="shared" si="2"/>
        <v>HC</v>
      </c>
      <c r="X34" s="37" t="str">
        <f t="shared" si="3"/>
        <v>HC</v>
      </c>
    </row>
    <row r="35" spans="1:24" ht="31.5" customHeight="1">
      <c r="A35" s="120" t="s">
        <v>54</v>
      </c>
      <c r="B35" s="120"/>
      <c r="C35" s="62" t="e">
        <f>SUM(C7:C34)/дети!G2</f>
        <v>#DIV/0!</v>
      </c>
      <c r="D35" s="62" t="e">
        <f>SUM(D7:D34)/дети!G2</f>
        <v>#DIV/0!</v>
      </c>
      <c r="E35" s="62" t="e">
        <f>SUM(E7:E34)/дети!G2</f>
        <v>#DIV/0!</v>
      </c>
      <c r="F35" s="62" t="e">
        <f>SUM(F7:F34)/дети!G2</f>
        <v>#DIV/0!</v>
      </c>
      <c r="G35" s="62" t="e">
        <f>SUM(G7:G34)/дети!G2</f>
        <v>#DIV/0!</v>
      </c>
      <c r="H35" s="62" t="e">
        <f>SUM(H7:H34)/дети!G2</f>
        <v>#DIV/0!</v>
      </c>
      <c r="I35" s="62" t="e">
        <f>SUM(I7:I34)/дети!G2</f>
        <v>#DIV/0!</v>
      </c>
      <c r="J35" s="62" t="e">
        <f>SUM(J7:J34)/дети!G2</f>
        <v>#DIV/0!</v>
      </c>
      <c r="K35" s="62" t="e">
        <f>SUM(K7:K34)/дети!G2</f>
        <v>#DIV/0!</v>
      </c>
      <c r="L35" s="62" t="e">
        <f>SUM(L7:L34)/дети!G2</f>
        <v>#DIV/0!</v>
      </c>
      <c r="M35" s="62" t="e">
        <f>SUM(M7:M34)/дети!G2</f>
        <v>#DIV/0!</v>
      </c>
      <c r="N35" s="62" t="e">
        <f>SUM(N7:N34)/дети!G2</f>
        <v>#DIV/0!</v>
      </c>
      <c r="O35" s="62" t="e">
        <f>SUM(O7:O34)/дети!G2</f>
        <v>#DIV/0!</v>
      </c>
      <c r="P35" s="62" t="e">
        <f>SUM(P7:P34)/дети!G2</f>
        <v>#DIV/0!</v>
      </c>
      <c r="Q35" s="62" t="e">
        <f>SUM(Q7:Q34)/дети!G2</f>
        <v>#DIV/0!</v>
      </c>
      <c r="R35" s="62" t="e">
        <f>SUM(R7:R34)/дети!G2</f>
        <v>#DIV/0!</v>
      </c>
      <c r="S35" s="62" t="e">
        <f>SUM(S7:S34)/дети!G2</f>
        <v>#DIV/0!</v>
      </c>
      <c r="T35" s="62" t="e">
        <f>SUM(T7:T34)/дети!G2</f>
        <v>#DIV/0!</v>
      </c>
      <c r="U35" s="19" t="e">
        <f>SUM(U7:U34)/дети!G2</f>
        <v>#DIV/0!</v>
      </c>
      <c r="V35" s="19" t="e">
        <f>SUM(V7:V34)/дети!G2</f>
        <v>#DIV/0!</v>
      </c>
      <c r="W35" s="63">
        <f>SUM(W7:W34)/23</f>
        <v>0</v>
      </c>
      <c r="X35" s="63">
        <f>SUM(X7:X34)/23</f>
        <v>0</v>
      </c>
    </row>
    <row r="36" spans="1:24" ht="16.5" customHeight="1">
      <c r="A36" s="64"/>
      <c r="B36" s="22" t="s">
        <v>16</v>
      </c>
      <c r="C36" s="41" t="e">
        <f>COUNTIF(C7:C34,"=3")/дети!G2</f>
        <v>#DIV/0!</v>
      </c>
      <c r="D36" s="41" t="e">
        <f>COUNTIF(D7:D34,"=3")/дети!G2</f>
        <v>#DIV/0!</v>
      </c>
      <c r="E36" s="41" t="e">
        <f>COUNTIF(E7:E34,"=3")/дети!G2</f>
        <v>#DIV/0!</v>
      </c>
      <c r="F36" s="41" t="e">
        <f>COUNTIF(F7:F34,"=3")/дети!G2</f>
        <v>#DIV/0!</v>
      </c>
      <c r="G36" s="41" t="e">
        <f>COUNTIF(G7:G34,"=3")/дети!G2</f>
        <v>#DIV/0!</v>
      </c>
      <c r="H36" s="41" t="e">
        <f>COUNTIF(H7:H34,"=3")/дети!G2</f>
        <v>#DIV/0!</v>
      </c>
      <c r="I36" s="41" t="e">
        <f>COUNTIF(I7:I34,"=3")/дети!G2</f>
        <v>#DIV/0!</v>
      </c>
      <c r="J36" s="41" t="e">
        <f>COUNTIF(J7:J34,"=3")/дети!G2</f>
        <v>#DIV/0!</v>
      </c>
      <c r="K36" s="41" t="e">
        <f>COUNTIF(K7:K34,"=3")/дети!G2</f>
        <v>#DIV/0!</v>
      </c>
      <c r="L36" s="41" t="e">
        <f>COUNTIF(L7:L34,"=3")/дети!G2</f>
        <v>#DIV/0!</v>
      </c>
      <c r="M36" s="41" t="e">
        <f>COUNTIF(M7:M34,"=3")/дети!G2</f>
        <v>#DIV/0!</v>
      </c>
      <c r="N36" s="41" t="e">
        <f>COUNTIF(N7:N34,"=3")/дети!G2</f>
        <v>#DIV/0!</v>
      </c>
      <c r="O36" s="41" t="e">
        <f>COUNTIF(O7:O34,"=3")/дети!G2</f>
        <v>#DIV/0!</v>
      </c>
      <c r="P36" s="41" t="e">
        <f>COUNTIF(P7:P34,"=3")/дети!G2</f>
        <v>#DIV/0!</v>
      </c>
      <c r="Q36" s="41" t="e">
        <f>COUNTIF(Q7:Q34,"=3")/дети!G2</f>
        <v>#DIV/0!</v>
      </c>
      <c r="R36" s="41" t="e">
        <f>COUNTIF(R7:R34,"=3")/дети!G2</f>
        <v>#DIV/0!</v>
      </c>
      <c r="S36" s="41" t="e">
        <f>COUNTIF(S7:S34,"=3")/дети!G2</f>
        <v>#DIV/0!</v>
      </c>
      <c r="T36" s="41" t="e">
        <f>COUNTIF(T7:T34,"=3")/дети!G2</f>
        <v>#DIV/0!</v>
      </c>
      <c r="U36" s="24" t="e">
        <f>COUNTIF(U7:U34,"=3")/дети!G2</f>
        <v>#DIV/0!</v>
      </c>
      <c r="V36" s="24" t="e">
        <f>COUNTIF(V7:V34,"=3")/дети!G2</f>
        <v>#DIV/0!</v>
      </c>
      <c r="W36" s="63"/>
      <c r="X36" s="63"/>
    </row>
    <row r="37" spans="1:24" ht="18" customHeight="1">
      <c r="A37" s="64"/>
      <c r="B37" s="25" t="s">
        <v>17</v>
      </c>
      <c r="C37" s="41" t="e">
        <f>COUNTIF(C7:C34,"=2")/дети!G2</f>
        <v>#DIV/0!</v>
      </c>
      <c r="D37" s="41" t="e">
        <f>COUNTIF(D7:D34,"=2")/дети!G2</f>
        <v>#DIV/0!</v>
      </c>
      <c r="E37" s="41" t="e">
        <f>COUNTIF(E7:E34,"=2")/дети!G2</f>
        <v>#DIV/0!</v>
      </c>
      <c r="F37" s="41" t="e">
        <f>COUNTIF(F7:F34,"=2")/дети!G2</f>
        <v>#DIV/0!</v>
      </c>
      <c r="G37" s="41" t="e">
        <f>COUNTIF(G7:G34,"=2")/дети!G2</f>
        <v>#DIV/0!</v>
      </c>
      <c r="H37" s="41" t="e">
        <f>COUNTIF(H7:H34,"=2")/дети!G2</f>
        <v>#DIV/0!</v>
      </c>
      <c r="I37" s="41" t="e">
        <f>COUNTIF(I7:I34,"=2")/дети!G2</f>
        <v>#DIV/0!</v>
      </c>
      <c r="J37" s="41" t="e">
        <f>COUNTIF(J7:J34,"=2")/дети!G2</f>
        <v>#DIV/0!</v>
      </c>
      <c r="K37" s="41" t="e">
        <f>COUNTIF(K7:K34,"=2")/дети!G2</f>
        <v>#DIV/0!</v>
      </c>
      <c r="L37" s="41" t="e">
        <f>COUNTIF(L7:L34,"=2")/дети!G2</f>
        <v>#DIV/0!</v>
      </c>
      <c r="M37" s="41" t="e">
        <f>COUNTIF(M7:M34,"=2")/дети!G2</f>
        <v>#DIV/0!</v>
      </c>
      <c r="N37" s="41" t="e">
        <f>COUNTIF(N7:N34,"=2")/дети!G2</f>
        <v>#DIV/0!</v>
      </c>
      <c r="O37" s="41" t="e">
        <f>COUNTIF(O7:O34,"=2")/дети!G2</f>
        <v>#DIV/0!</v>
      </c>
      <c r="P37" s="41" t="e">
        <f>COUNTIF(P7:P34,"=2")/дети!G2</f>
        <v>#DIV/0!</v>
      </c>
      <c r="Q37" s="41" t="e">
        <f>COUNTIF(Q7:Q34,"=2")/дети!G2</f>
        <v>#DIV/0!</v>
      </c>
      <c r="R37" s="41" t="e">
        <f>COUNTIF(R7:R34,"=2")/дети!G2</f>
        <v>#DIV/0!</v>
      </c>
      <c r="S37" s="41" t="e">
        <f>COUNTIF(S7:S34,"=2")/дети!G2</f>
        <v>#DIV/0!</v>
      </c>
      <c r="T37" s="41" t="e">
        <f>COUNTIF(T7:T34,"=2")/дети!G2</f>
        <v>#DIV/0!</v>
      </c>
      <c r="U37" s="24" t="e">
        <f>1-(U38+U36)</f>
        <v>#DIV/0!</v>
      </c>
      <c r="V37" s="24" t="e">
        <f>1-(V38+V36)</f>
        <v>#DIV/0!</v>
      </c>
      <c r="W37" s="63"/>
      <c r="X37" s="63"/>
    </row>
    <row r="38" spans="1:24" ht="18" customHeight="1">
      <c r="A38" s="64"/>
      <c r="B38" s="22" t="s">
        <v>18</v>
      </c>
      <c r="C38" s="41" t="e">
        <f>COUNTIF(C7:C34,"=1")/дети!G2</f>
        <v>#DIV/0!</v>
      </c>
      <c r="D38" s="41" t="e">
        <f>COUNTIF(D7:D34,"=1")/дети!G2</f>
        <v>#DIV/0!</v>
      </c>
      <c r="E38" s="41">
        <v>0.01</v>
      </c>
      <c r="F38" s="41" t="e">
        <f>COUNTIF(F7:F34,"=1")/дети!G2</f>
        <v>#DIV/0!</v>
      </c>
      <c r="G38" s="41" t="e">
        <f>COUNTIF(G7:G34,"=1")/дети!G2</f>
        <v>#DIV/0!</v>
      </c>
      <c r="H38" s="41" t="e">
        <f>COUNTIF(H7:H34,"=1")/дети!G2</f>
        <v>#DIV/0!</v>
      </c>
      <c r="I38" s="41" t="e">
        <f>COUNTIF(I7:I34,"=1")/дети!G2</f>
        <v>#DIV/0!</v>
      </c>
      <c r="J38" s="41" t="e">
        <f>COUNTIF(J7:J34,"=1")/дети!G2</f>
        <v>#DIV/0!</v>
      </c>
      <c r="K38" s="41" t="e">
        <f>COUNTIF(K7:K34,"=1")/дети!G2</f>
        <v>#DIV/0!</v>
      </c>
      <c r="L38" s="41" t="e">
        <f>COUNTIF(L7:L34,"=1")/дети!G2</f>
        <v>#DIV/0!</v>
      </c>
      <c r="M38" s="41" t="e">
        <f>COUNTIF(M7:M34,"=1")/дети!G2</f>
        <v>#DIV/0!</v>
      </c>
      <c r="N38" s="41" t="e">
        <f>COUNTIF(N7:N34,"=1")/дети!G2</f>
        <v>#DIV/0!</v>
      </c>
      <c r="O38" s="41" t="e">
        <f>COUNTIF(O7:O34,"=1")/дети!G2</f>
        <v>#DIV/0!</v>
      </c>
      <c r="P38" s="41" t="e">
        <f>COUNTIF(P7:P34,"=1")/дети!G2</f>
        <v>#DIV/0!</v>
      </c>
      <c r="Q38" s="41" t="e">
        <f>COUNTIF(Q7:Q34,"=1")/дети!G2</f>
        <v>#DIV/0!</v>
      </c>
      <c r="R38" s="41" t="e">
        <f>COUNTIF(R7:R34,"=1")/дети!G2</f>
        <v>#DIV/0!</v>
      </c>
      <c r="S38" s="41" t="e">
        <f>COUNTIF(S7:S34,"=1")/дети!G2</f>
        <v>#DIV/0!</v>
      </c>
      <c r="T38" s="41" t="e">
        <f>COUNTIF(T7:T34,"=1")/дети!G2</f>
        <v>#DIV/0!</v>
      </c>
      <c r="U38" s="27" t="e">
        <f>COUNTIF(U7:U34,"&lt;2")/дети!G2</f>
        <v>#DIV/0!</v>
      </c>
      <c r="V38" s="27" t="e">
        <f>COUNTIF(V7:V34,"&lt;2")/дети!G2</f>
        <v>#DIV/0!</v>
      </c>
      <c r="W38" s="63"/>
      <c r="X38" s="63"/>
    </row>
    <row r="39" ht="22.5" customHeight="1">
      <c r="Z39" s="28" t="s">
        <v>55</v>
      </c>
    </row>
    <row r="40" ht="18" customHeight="1"/>
    <row r="41" ht="22.5" customHeight="1"/>
    <row r="42" ht="18.75" customHeight="1"/>
  </sheetData>
  <sheetProtection selectLockedCells="1" selectUnlockedCells="1"/>
  <mergeCells count="16">
    <mergeCell ref="A1:X1"/>
    <mergeCell ref="A4:X4"/>
    <mergeCell ref="W5:X5"/>
    <mergeCell ref="A35:B35"/>
    <mergeCell ref="K5:L5"/>
    <mergeCell ref="M5:N5"/>
    <mergeCell ref="O5:P5"/>
    <mergeCell ref="Q5:R5"/>
    <mergeCell ref="S5:T5"/>
    <mergeCell ref="U5:V5"/>
    <mergeCell ref="A5:A6"/>
    <mergeCell ref="B5:B6"/>
    <mergeCell ref="C5:D5"/>
    <mergeCell ref="E5:F5"/>
    <mergeCell ref="G5:H5"/>
    <mergeCell ref="I5:J5"/>
  </mergeCells>
  <printOptions/>
  <pageMargins left="0.1701388888888889" right="0.1701388888888889" top="0.75" bottom="0.75" header="0.5118055555555555" footer="0.5118055555555555"/>
  <pageSetup horizontalDpi="300" verticalDpi="300" orientation="landscape" paperSize="9" scale="60" r:id="rId2"/>
  <rowBreaks count="1" manualBreakCount="1">
    <brk id="38" max="255" man="1"/>
  </rowBreaks>
  <colBreaks count="1" manualBreakCount="1">
    <brk id="2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1" sqref="A1:R1"/>
    </sheetView>
  </sheetViews>
  <sheetFormatPr defaultColWidth="9.140625" defaultRowHeight="12.75"/>
  <cols>
    <col min="1" max="1" width="4.8515625" style="3" customWidth="1"/>
    <col min="2" max="2" width="28.57421875" style="3" customWidth="1"/>
    <col min="3" max="3" width="8.140625" style="3" customWidth="1"/>
    <col min="4" max="4" width="10.00390625" style="3" customWidth="1"/>
    <col min="5" max="5" width="6.421875" style="3" customWidth="1"/>
    <col min="6" max="6" width="8.57421875" style="3" customWidth="1"/>
    <col min="7" max="7" width="6.57421875" style="3" customWidth="1"/>
    <col min="8" max="8" width="8.00390625" style="3" customWidth="1"/>
    <col min="9" max="9" width="6.421875" style="3" customWidth="1"/>
    <col min="10" max="10" width="7.421875" style="3" customWidth="1"/>
    <col min="11" max="11" width="6.140625" style="3" customWidth="1"/>
    <col min="12" max="12" width="6.57421875" style="3" customWidth="1"/>
    <col min="13" max="13" width="7.140625" style="3" customWidth="1"/>
    <col min="14" max="14" width="6.7109375" style="3" customWidth="1"/>
    <col min="15" max="15" width="8.00390625" style="3" customWidth="1"/>
    <col min="16" max="16" width="7.421875" style="3" customWidth="1"/>
    <col min="17" max="17" width="5.140625" style="3" customWidth="1"/>
    <col min="18" max="18" width="4.140625" style="3" customWidth="1"/>
    <col min="19" max="16384" width="9.140625" style="3" customWidth="1"/>
  </cols>
  <sheetData>
    <row r="1" spans="1:18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7" ht="18.75">
      <c r="A2" s="1"/>
      <c r="B2" s="4" t="str">
        <f>дети!A30</f>
        <v>Воспитатель: _____________________________</v>
      </c>
      <c r="C2" s="1"/>
      <c r="D2" s="1"/>
      <c r="E2" s="1"/>
      <c r="F2" s="1"/>
      <c r="G2" s="1"/>
    </row>
    <row r="3" spans="1:7" ht="18.75">
      <c r="A3" s="1"/>
      <c r="B3" s="4" t="str">
        <f>дети!A31</f>
        <v>Воспитатель: ________________________________</v>
      </c>
      <c r="C3" s="1"/>
      <c r="D3" s="1"/>
      <c r="E3" s="1"/>
      <c r="F3" s="1"/>
      <c r="G3" s="1"/>
    </row>
    <row r="4" spans="1:18" ht="20.25">
      <c r="A4" s="142" t="s">
        <v>56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 ht="15" customHeight="1">
      <c r="A5" s="126" t="s">
        <v>1</v>
      </c>
      <c r="B5" s="127" t="s">
        <v>20</v>
      </c>
      <c r="C5" s="128" t="s">
        <v>57</v>
      </c>
      <c r="D5" s="128"/>
      <c r="E5" s="128"/>
      <c r="F5" s="128"/>
      <c r="G5" s="128"/>
      <c r="H5" s="128"/>
      <c r="I5" s="128" t="s">
        <v>58</v>
      </c>
      <c r="J5" s="128"/>
      <c r="K5" s="128"/>
      <c r="L5" s="128"/>
      <c r="M5" s="128"/>
      <c r="N5" s="128"/>
      <c r="O5" s="129" t="s">
        <v>27</v>
      </c>
      <c r="P5" s="129"/>
      <c r="Q5" s="121" t="s">
        <v>12</v>
      </c>
      <c r="R5" s="121"/>
    </row>
    <row r="6" spans="1:18" ht="90" customHeight="1">
      <c r="A6" s="126"/>
      <c r="B6" s="127"/>
      <c r="C6" s="122" t="s">
        <v>59</v>
      </c>
      <c r="D6" s="122"/>
      <c r="E6" s="123" t="s">
        <v>60</v>
      </c>
      <c r="F6" s="123"/>
      <c r="G6" s="124" t="s">
        <v>61</v>
      </c>
      <c r="H6" s="124"/>
      <c r="I6" s="122" t="s">
        <v>62</v>
      </c>
      <c r="J6" s="122"/>
      <c r="K6" s="123" t="s">
        <v>63</v>
      </c>
      <c r="L6" s="123"/>
      <c r="M6" s="124" t="s">
        <v>64</v>
      </c>
      <c r="N6" s="124"/>
      <c r="O6" s="129"/>
      <c r="P6" s="129"/>
      <c r="Q6" s="121"/>
      <c r="R6" s="121"/>
    </row>
    <row r="7" spans="1:18" ht="15">
      <c r="A7" s="126"/>
      <c r="B7" s="126"/>
      <c r="C7" s="65" t="s">
        <v>13</v>
      </c>
      <c r="D7" s="66" t="s">
        <v>14</v>
      </c>
      <c r="E7" s="66" t="s">
        <v>13</v>
      </c>
      <c r="F7" s="66" t="s">
        <v>14</v>
      </c>
      <c r="G7" s="66" t="s">
        <v>13</v>
      </c>
      <c r="H7" s="66" t="s">
        <v>14</v>
      </c>
      <c r="I7" s="66" t="s">
        <v>13</v>
      </c>
      <c r="J7" s="66" t="s">
        <v>14</v>
      </c>
      <c r="K7" s="66" t="s">
        <v>13</v>
      </c>
      <c r="L7" s="66" t="s">
        <v>14</v>
      </c>
      <c r="M7" s="66" t="s">
        <v>13</v>
      </c>
      <c r="N7" s="66" t="s">
        <v>14</v>
      </c>
      <c r="O7" s="67" t="s">
        <v>13</v>
      </c>
      <c r="P7" s="68" t="s">
        <v>14</v>
      </c>
      <c r="Q7" s="69" t="s">
        <v>13</v>
      </c>
      <c r="R7" s="69" t="s">
        <v>14</v>
      </c>
    </row>
    <row r="8" spans="1:18" ht="15.75">
      <c r="A8" s="49">
        <v>1</v>
      </c>
      <c r="B8" s="13">
        <f>дети!A1</f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>
        <f>(C8+E8+G8+I8+K8+M8)/6</f>
        <v>0</v>
      </c>
      <c r="P8" s="53">
        <f>(D8+F8+H8+J8+L8+N8)/6</f>
        <v>0</v>
      </c>
      <c r="Q8" s="37" t="str">
        <f>IF(O8=3,"B",IF(O8&gt;=2,"C","HC"))</f>
        <v>HC</v>
      </c>
      <c r="R8" s="37" t="str">
        <f>IF(P8=3,"B",IF(P8&gt;=2,"C","HC"))</f>
        <v>HC</v>
      </c>
    </row>
    <row r="9" spans="1:18" ht="15.75">
      <c r="A9" s="49">
        <v>2</v>
      </c>
      <c r="B9" s="13">
        <f>дети!A2</f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f aca="true" t="shared" si="0" ref="O9:O35">(C9+E9+G9+I9+K9+M9)/6</f>
        <v>0</v>
      </c>
      <c r="P9" s="53">
        <f aca="true" t="shared" si="1" ref="P9:P35">(D9+F9+H9+J9+L9+N9)/6</f>
        <v>0</v>
      </c>
      <c r="Q9" s="37" t="str">
        <f aca="true" t="shared" si="2" ref="Q9:Q35">IF(O9=3,"B",IF(O9&gt;=2,"C","HC"))</f>
        <v>HC</v>
      </c>
      <c r="R9" s="37" t="str">
        <f aca="true" t="shared" si="3" ref="R9:R35">IF(P9=3,"B",IF(P9&gt;=2,"C","HC"))</f>
        <v>HC</v>
      </c>
    </row>
    <row r="10" spans="1:18" ht="15.75">
      <c r="A10" s="49">
        <v>3</v>
      </c>
      <c r="B10" s="13">
        <f>дети!A3</f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f t="shared" si="0"/>
        <v>0</v>
      </c>
      <c r="P10" s="53">
        <f t="shared" si="1"/>
        <v>0</v>
      </c>
      <c r="Q10" s="37" t="str">
        <f t="shared" si="2"/>
        <v>HC</v>
      </c>
      <c r="R10" s="37" t="str">
        <f t="shared" si="3"/>
        <v>HC</v>
      </c>
    </row>
    <row r="11" spans="1:18" ht="15.75">
      <c r="A11" s="49">
        <v>4</v>
      </c>
      <c r="B11" s="13">
        <f>дети!A4</f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f t="shared" si="0"/>
        <v>0</v>
      </c>
      <c r="P11" s="53">
        <f t="shared" si="1"/>
        <v>0</v>
      </c>
      <c r="Q11" s="37" t="str">
        <f t="shared" si="2"/>
        <v>HC</v>
      </c>
      <c r="R11" s="37" t="str">
        <f t="shared" si="3"/>
        <v>HC</v>
      </c>
    </row>
    <row r="12" spans="1:18" ht="15.75">
      <c r="A12" s="49">
        <v>5</v>
      </c>
      <c r="B12" s="13">
        <f>дети!A5</f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f t="shared" si="0"/>
        <v>0</v>
      </c>
      <c r="P12" s="53">
        <f t="shared" si="1"/>
        <v>0</v>
      </c>
      <c r="Q12" s="37" t="str">
        <f t="shared" si="2"/>
        <v>HC</v>
      </c>
      <c r="R12" s="37" t="str">
        <f t="shared" si="3"/>
        <v>HC</v>
      </c>
    </row>
    <row r="13" spans="1:18" ht="17.25" customHeight="1">
      <c r="A13" s="49">
        <v>6</v>
      </c>
      <c r="B13" s="13">
        <f>дети!A6</f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f t="shared" si="0"/>
        <v>0</v>
      </c>
      <c r="P13" s="53">
        <f t="shared" si="1"/>
        <v>0</v>
      </c>
      <c r="Q13" s="37" t="str">
        <f t="shared" si="2"/>
        <v>HC</v>
      </c>
      <c r="R13" s="37" t="str">
        <f t="shared" si="3"/>
        <v>HC</v>
      </c>
    </row>
    <row r="14" spans="1:18" ht="15.75">
      <c r="A14" s="49">
        <v>7</v>
      </c>
      <c r="B14" s="13">
        <f>дети!A7</f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0"/>
        <v>0</v>
      </c>
      <c r="P14" s="53">
        <f t="shared" si="1"/>
        <v>0</v>
      </c>
      <c r="Q14" s="37" t="str">
        <f t="shared" si="2"/>
        <v>HC</v>
      </c>
      <c r="R14" s="37" t="str">
        <f t="shared" si="3"/>
        <v>HC</v>
      </c>
    </row>
    <row r="15" spans="1:18" ht="15.75">
      <c r="A15" s="49">
        <v>8</v>
      </c>
      <c r="B15" s="13">
        <f>дети!A8</f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0"/>
        <v>0</v>
      </c>
      <c r="P15" s="53">
        <f t="shared" si="1"/>
        <v>0</v>
      </c>
      <c r="Q15" s="37" t="str">
        <f t="shared" si="2"/>
        <v>HC</v>
      </c>
      <c r="R15" s="37" t="str">
        <f t="shared" si="3"/>
        <v>HC</v>
      </c>
    </row>
    <row r="16" spans="1:18" ht="15.75">
      <c r="A16" s="49">
        <v>9</v>
      </c>
      <c r="B16" s="13">
        <f>дети!A9</f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0"/>
        <v>0</v>
      </c>
      <c r="P16" s="53">
        <f t="shared" si="1"/>
        <v>0</v>
      </c>
      <c r="Q16" s="37" t="str">
        <f t="shared" si="2"/>
        <v>HC</v>
      </c>
      <c r="R16" s="37" t="str">
        <f t="shared" si="3"/>
        <v>HC</v>
      </c>
    </row>
    <row r="17" spans="1:18" ht="15.75">
      <c r="A17" s="49">
        <v>10</v>
      </c>
      <c r="B17" s="13">
        <f>дети!A10</f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f t="shared" si="0"/>
        <v>0</v>
      </c>
      <c r="P17" s="53">
        <f t="shared" si="1"/>
        <v>0</v>
      </c>
      <c r="Q17" s="37" t="str">
        <f t="shared" si="2"/>
        <v>HC</v>
      </c>
      <c r="R17" s="37" t="str">
        <f t="shared" si="3"/>
        <v>HC</v>
      </c>
    </row>
    <row r="18" spans="1:18" ht="15.75">
      <c r="A18" s="49">
        <v>11</v>
      </c>
      <c r="B18" s="13">
        <f>дети!A11</f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2">
        <f t="shared" si="0"/>
        <v>0</v>
      </c>
      <c r="P18" s="53">
        <f t="shared" si="1"/>
        <v>0</v>
      </c>
      <c r="Q18" s="37" t="str">
        <f t="shared" si="2"/>
        <v>HC</v>
      </c>
      <c r="R18" s="37" t="str">
        <f t="shared" si="3"/>
        <v>HC</v>
      </c>
    </row>
    <row r="19" spans="1:18" ht="16.5" customHeight="1">
      <c r="A19" s="49">
        <v>12</v>
      </c>
      <c r="B19" s="13">
        <f>дети!A12</f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2">
        <f t="shared" si="0"/>
        <v>0</v>
      </c>
      <c r="P19" s="53">
        <f t="shared" si="1"/>
        <v>0</v>
      </c>
      <c r="Q19" s="37" t="str">
        <f t="shared" si="2"/>
        <v>HC</v>
      </c>
      <c r="R19" s="37" t="str">
        <f t="shared" si="3"/>
        <v>HC</v>
      </c>
    </row>
    <row r="20" spans="1:18" ht="15.75">
      <c r="A20" s="49">
        <v>13</v>
      </c>
      <c r="B20" s="13">
        <f>дети!A13</f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2">
        <f t="shared" si="0"/>
        <v>0</v>
      </c>
      <c r="P20" s="53">
        <f t="shared" si="1"/>
        <v>0</v>
      </c>
      <c r="Q20" s="37" t="str">
        <f t="shared" si="2"/>
        <v>HC</v>
      </c>
      <c r="R20" s="37" t="str">
        <f t="shared" si="3"/>
        <v>HC</v>
      </c>
    </row>
    <row r="21" spans="1:18" ht="15.75">
      <c r="A21" s="49">
        <v>14</v>
      </c>
      <c r="B21" s="13">
        <f>дети!A14</f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2">
        <f t="shared" si="0"/>
        <v>0</v>
      </c>
      <c r="P21" s="53">
        <f t="shared" si="1"/>
        <v>0</v>
      </c>
      <c r="Q21" s="37" t="str">
        <f t="shared" si="2"/>
        <v>HC</v>
      </c>
      <c r="R21" s="37" t="str">
        <f t="shared" si="3"/>
        <v>HC</v>
      </c>
    </row>
    <row r="22" spans="1:18" ht="15.75">
      <c r="A22" s="49">
        <v>15</v>
      </c>
      <c r="B22" s="13">
        <f>дети!A15</f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f t="shared" si="0"/>
        <v>0</v>
      </c>
      <c r="P22" s="53">
        <f t="shared" si="1"/>
        <v>0</v>
      </c>
      <c r="Q22" s="37" t="str">
        <f aca="true" t="shared" si="4" ref="Q22:Q30">IF(O22=3,"B",IF(O22&gt;=2,"C","HC"))</f>
        <v>HC</v>
      </c>
      <c r="R22" s="37" t="str">
        <f aca="true" t="shared" si="5" ref="R22:R30">IF(P22=3,"B",IF(P22&gt;=2,"C","HC"))</f>
        <v>HC</v>
      </c>
    </row>
    <row r="23" spans="1:18" ht="15.75">
      <c r="A23" s="49">
        <v>16</v>
      </c>
      <c r="B23" s="13">
        <f>дети!A16</f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2">
        <f t="shared" si="0"/>
        <v>0</v>
      </c>
      <c r="P23" s="53">
        <f t="shared" si="1"/>
        <v>0</v>
      </c>
      <c r="Q23" s="37" t="str">
        <f t="shared" si="4"/>
        <v>HC</v>
      </c>
      <c r="R23" s="37" t="str">
        <f t="shared" si="5"/>
        <v>HC</v>
      </c>
    </row>
    <row r="24" spans="1:18" ht="15.75">
      <c r="A24" s="49">
        <v>17</v>
      </c>
      <c r="B24" s="13">
        <f>дети!A17</f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2">
        <f t="shared" si="0"/>
        <v>0</v>
      </c>
      <c r="P24" s="53">
        <f t="shared" si="1"/>
        <v>0</v>
      </c>
      <c r="Q24" s="37" t="str">
        <f t="shared" si="4"/>
        <v>HC</v>
      </c>
      <c r="R24" s="37" t="str">
        <f t="shared" si="5"/>
        <v>HC</v>
      </c>
    </row>
    <row r="25" spans="1:18" ht="15.75">
      <c r="A25" s="49">
        <v>18</v>
      </c>
      <c r="B25" s="13">
        <f>дети!A18</f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2">
        <f t="shared" si="0"/>
        <v>0</v>
      </c>
      <c r="P25" s="53">
        <f t="shared" si="1"/>
        <v>0</v>
      </c>
      <c r="Q25" s="37" t="str">
        <f t="shared" si="4"/>
        <v>HC</v>
      </c>
      <c r="R25" s="37" t="str">
        <f t="shared" si="5"/>
        <v>HC</v>
      </c>
    </row>
    <row r="26" spans="1:18" ht="15.75">
      <c r="A26" s="49">
        <v>19</v>
      </c>
      <c r="B26" s="13">
        <f>дети!A19</f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2">
        <f t="shared" si="0"/>
        <v>0</v>
      </c>
      <c r="P26" s="53">
        <f t="shared" si="1"/>
        <v>0</v>
      </c>
      <c r="Q26" s="37" t="str">
        <f t="shared" si="4"/>
        <v>HC</v>
      </c>
      <c r="R26" s="37" t="str">
        <f t="shared" si="5"/>
        <v>HC</v>
      </c>
    </row>
    <row r="27" spans="1:18" ht="15.75">
      <c r="A27" s="49">
        <v>20</v>
      </c>
      <c r="B27" s="13">
        <f>дети!A20</f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2">
        <f t="shared" si="0"/>
        <v>0</v>
      </c>
      <c r="P27" s="53">
        <f t="shared" si="1"/>
        <v>0</v>
      </c>
      <c r="Q27" s="37" t="str">
        <f t="shared" si="4"/>
        <v>HC</v>
      </c>
      <c r="R27" s="37" t="str">
        <f t="shared" si="5"/>
        <v>HC</v>
      </c>
    </row>
    <row r="28" spans="1:18" ht="15.75">
      <c r="A28" s="49">
        <v>21</v>
      </c>
      <c r="B28" s="13">
        <f>дети!A21</f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2">
        <f t="shared" si="0"/>
        <v>0</v>
      </c>
      <c r="P28" s="53">
        <f t="shared" si="1"/>
        <v>0</v>
      </c>
      <c r="Q28" s="37" t="str">
        <f t="shared" si="4"/>
        <v>HC</v>
      </c>
      <c r="R28" s="37" t="str">
        <f t="shared" si="5"/>
        <v>HC</v>
      </c>
    </row>
    <row r="29" spans="1:18" ht="15.75">
      <c r="A29" s="49">
        <v>22</v>
      </c>
      <c r="B29" s="13">
        <f>дети!A22</f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2">
        <f t="shared" si="0"/>
        <v>0</v>
      </c>
      <c r="P29" s="53">
        <f t="shared" si="1"/>
        <v>0</v>
      </c>
      <c r="Q29" s="37" t="str">
        <f t="shared" si="4"/>
        <v>HC</v>
      </c>
      <c r="R29" s="37" t="str">
        <f t="shared" si="5"/>
        <v>HC</v>
      </c>
    </row>
    <row r="30" spans="1:18" ht="15.75">
      <c r="A30" s="49">
        <v>23</v>
      </c>
      <c r="B30" s="13">
        <f>дети!A23</f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2">
        <f t="shared" si="0"/>
        <v>0</v>
      </c>
      <c r="P30" s="53">
        <f t="shared" si="1"/>
        <v>0</v>
      </c>
      <c r="Q30" s="37" t="str">
        <f t="shared" si="4"/>
        <v>HC</v>
      </c>
      <c r="R30" s="37" t="str">
        <f t="shared" si="5"/>
        <v>HC</v>
      </c>
    </row>
    <row r="31" spans="1:18" ht="15.75">
      <c r="A31" s="49">
        <v>24</v>
      </c>
      <c r="B31" s="13">
        <f>дети!A24</f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2">
        <f t="shared" si="0"/>
        <v>0</v>
      </c>
      <c r="P31" s="53">
        <f t="shared" si="1"/>
        <v>0</v>
      </c>
      <c r="Q31" s="37" t="str">
        <f t="shared" si="2"/>
        <v>HC</v>
      </c>
      <c r="R31" s="37" t="str">
        <f t="shared" si="3"/>
        <v>HC</v>
      </c>
    </row>
    <row r="32" spans="1:18" ht="15.75">
      <c r="A32" s="49">
        <v>25</v>
      </c>
      <c r="B32" s="13">
        <f>дети!A25</f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2">
        <f t="shared" si="0"/>
        <v>0</v>
      </c>
      <c r="P32" s="53">
        <f t="shared" si="1"/>
        <v>0</v>
      </c>
      <c r="Q32" s="37" t="str">
        <f t="shared" si="2"/>
        <v>HC</v>
      </c>
      <c r="R32" s="37" t="str">
        <f t="shared" si="3"/>
        <v>HC</v>
      </c>
    </row>
    <row r="33" spans="1:18" ht="15.75">
      <c r="A33" s="49">
        <v>26</v>
      </c>
      <c r="B33" s="13">
        <f>дети!A26</f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2">
        <f t="shared" si="0"/>
        <v>0</v>
      </c>
      <c r="P33" s="53">
        <f t="shared" si="1"/>
        <v>0</v>
      </c>
      <c r="Q33" s="37" t="str">
        <f t="shared" si="2"/>
        <v>HC</v>
      </c>
      <c r="R33" s="37" t="str">
        <f t="shared" si="3"/>
        <v>HC</v>
      </c>
    </row>
    <row r="34" spans="1:18" ht="14.25" customHeight="1">
      <c r="A34" s="49">
        <v>27</v>
      </c>
      <c r="B34" s="13">
        <f>дети!A27</f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2">
        <f t="shared" si="0"/>
        <v>0</v>
      </c>
      <c r="P34" s="53">
        <f t="shared" si="1"/>
        <v>0</v>
      </c>
      <c r="Q34" s="37" t="str">
        <f t="shared" si="2"/>
        <v>HC</v>
      </c>
      <c r="R34" s="37" t="str">
        <f t="shared" si="3"/>
        <v>HC</v>
      </c>
    </row>
    <row r="35" spans="1:18" ht="15.75">
      <c r="A35" s="49">
        <v>28</v>
      </c>
      <c r="B35" s="13">
        <f>дети!A28</f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2">
        <f t="shared" si="0"/>
        <v>0</v>
      </c>
      <c r="P35" s="53">
        <f t="shared" si="1"/>
        <v>0</v>
      </c>
      <c r="Q35" s="37" t="str">
        <f t="shared" si="2"/>
        <v>HC</v>
      </c>
      <c r="R35" s="37" t="str">
        <f t="shared" si="3"/>
        <v>HC</v>
      </c>
    </row>
    <row r="36" spans="1:18" ht="18" customHeight="1">
      <c r="A36" s="125" t="s">
        <v>65</v>
      </c>
      <c r="B36" s="125"/>
      <c r="C36" s="38" t="e">
        <f>SUM(C8:C35)/дети!G2</f>
        <v>#DIV/0!</v>
      </c>
      <c r="D36" s="38" t="e">
        <f>SUM(D8:D35)/дети!G2</f>
        <v>#DIV/0!</v>
      </c>
      <c r="E36" s="38" t="e">
        <f>SUM(E8:E35)/дети!G2</f>
        <v>#DIV/0!</v>
      </c>
      <c r="F36" s="38" t="e">
        <f>SUM(F8:F35)/дети!G2</f>
        <v>#DIV/0!</v>
      </c>
      <c r="G36" s="38" t="e">
        <f>SUM(G8:G35)/дети!G2</f>
        <v>#DIV/0!</v>
      </c>
      <c r="H36" s="38" t="e">
        <f>SUM(H8:H35)/дети!G2</f>
        <v>#DIV/0!</v>
      </c>
      <c r="I36" s="38" t="e">
        <f>SUM(I8:I35)/дети!G2</f>
        <v>#DIV/0!</v>
      </c>
      <c r="J36" s="38" t="e">
        <f>SUM(J8:J35)/дети!G2</f>
        <v>#DIV/0!</v>
      </c>
      <c r="K36" s="38" t="e">
        <f>SUM(K8:K35)/дети!G2</f>
        <v>#DIV/0!</v>
      </c>
      <c r="L36" s="38" t="e">
        <f>SUM(L8:L35)/дети!G2</f>
        <v>#DIV/0!</v>
      </c>
      <c r="M36" s="38" t="e">
        <f>SUM(M8:M35)/дети!G2</f>
        <v>#DIV/0!</v>
      </c>
      <c r="N36" s="38" t="e">
        <f>SUM(N8:N35)/дети!G2</f>
        <v>#DIV/0!</v>
      </c>
      <c r="O36" s="19" t="e">
        <f>SUM(O8:O35)/дети!G2</f>
        <v>#DIV/0!</v>
      </c>
      <c r="P36" s="19" t="e">
        <f>SUM(P8:P35)/дети!G2</f>
        <v>#DIV/0!</v>
      </c>
      <c r="Q36" s="70">
        <f>SUM(Q8:Q35)/23</f>
        <v>0</v>
      </c>
      <c r="R36" s="70">
        <f>SUM(R8:R35)/23</f>
        <v>0</v>
      </c>
    </row>
    <row r="37" spans="1:18" ht="18.75">
      <c r="A37" s="71"/>
      <c r="B37" s="22" t="s">
        <v>16</v>
      </c>
      <c r="C37" s="72" t="e">
        <f>COUNTIF(C8:C35,"=3")/дети!G2</f>
        <v>#DIV/0!</v>
      </c>
      <c r="D37" s="72" t="e">
        <f>COUNTIF(D8:D35,"=3")/дети!G2</f>
        <v>#DIV/0!</v>
      </c>
      <c r="E37" s="72" t="e">
        <f>COUNTIF(E8:E35,"=3")/дети!G2</f>
        <v>#DIV/0!</v>
      </c>
      <c r="F37" s="72" t="e">
        <f>COUNTIF(F8:F35,"=3")/дети!G2</f>
        <v>#DIV/0!</v>
      </c>
      <c r="G37" s="72" t="e">
        <f>COUNTIF(G8:G35,"=3")/дети!G2</f>
        <v>#DIV/0!</v>
      </c>
      <c r="H37" s="72" t="e">
        <f>COUNTIF(H8:H35,"=3")/дети!G2</f>
        <v>#DIV/0!</v>
      </c>
      <c r="I37" s="72" t="e">
        <f>COUNTIF(I8:I35,"=3")/дети!G2</f>
        <v>#DIV/0!</v>
      </c>
      <c r="J37" s="72" t="e">
        <f>COUNTIF(J8:J35,"=3")/дети!G2</f>
        <v>#DIV/0!</v>
      </c>
      <c r="K37" s="72" t="e">
        <f>COUNTIF(K8:K35,"=3")/дети!G2</f>
        <v>#DIV/0!</v>
      </c>
      <c r="L37" s="72" t="e">
        <f>COUNTIF(L8:L35,"=3")/дети!G2</f>
        <v>#DIV/0!</v>
      </c>
      <c r="M37" s="72" t="e">
        <f>COUNTIF(M8:M35,"=3")/дети!G2</f>
        <v>#DIV/0!</v>
      </c>
      <c r="N37" s="72" t="e">
        <f>COUNTIF(N8:N35,"=3")/дети!G2</f>
        <v>#DIV/0!</v>
      </c>
      <c r="O37" s="24" t="e">
        <f>COUNTIF(O8:O35,"=3")/дети!G2</f>
        <v>#DIV/0!</v>
      </c>
      <c r="P37" s="24" t="e">
        <f>COUNTIF(P8:P35,"=3")/дети!G2</f>
        <v>#DIV/0!</v>
      </c>
      <c r="Q37" s="70"/>
      <c r="R37" s="70"/>
    </row>
    <row r="38" spans="1:18" ht="21.75">
      <c r="A38" s="71"/>
      <c r="B38" s="25" t="s">
        <v>17</v>
      </c>
      <c r="C38" s="72" t="e">
        <f>COUNTIF(C8:C35,"=2")/дети!G2</f>
        <v>#DIV/0!</v>
      </c>
      <c r="D38" s="72" t="e">
        <f>COUNTIF(D8:D35,"=2")/дети!G2</f>
        <v>#DIV/0!</v>
      </c>
      <c r="E38" s="72" t="e">
        <f>COUNTIF(E8:E35,"=2")/дети!G2</f>
        <v>#DIV/0!</v>
      </c>
      <c r="F38" s="72" t="e">
        <f>COUNTIF(F8:F35,"=2")/дети!G2</f>
        <v>#DIV/0!</v>
      </c>
      <c r="G38" s="72" t="e">
        <f>COUNTIF(G8:G35,"=2")/дети!G2</f>
        <v>#DIV/0!</v>
      </c>
      <c r="H38" s="72" t="e">
        <f>COUNTIF(H8:H35,"=2")/дети!G2</f>
        <v>#DIV/0!</v>
      </c>
      <c r="I38" s="72" t="e">
        <f>COUNTIF(I8:I35,"=2")/дети!G2</f>
        <v>#DIV/0!</v>
      </c>
      <c r="J38" s="72" t="e">
        <f>COUNTIF(J8:J35,"=2")/дети!G2</f>
        <v>#DIV/0!</v>
      </c>
      <c r="K38" s="72" t="e">
        <f>COUNTIF(K8:K35,"=2")/дети!G2</f>
        <v>#DIV/0!</v>
      </c>
      <c r="L38" s="72" t="e">
        <f>COUNTIF(L8:L35,"=2")/дети!G2</f>
        <v>#DIV/0!</v>
      </c>
      <c r="M38" s="72" t="e">
        <f>COUNTIF(M8:M35,"=2")/дети!G2</f>
        <v>#DIV/0!</v>
      </c>
      <c r="N38" s="72" t="e">
        <f>COUNTIF(N8:N35,"=2")/дети!G2</f>
        <v>#DIV/0!</v>
      </c>
      <c r="O38" s="24" t="e">
        <f>1-(O39+O37)</f>
        <v>#DIV/0!</v>
      </c>
      <c r="P38" s="24" t="e">
        <f>1-(P39+P37)</f>
        <v>#DIV/0!</v>
      </c>
      <c r="Q38" s="70"/>
      <c r="R38" s="70"/>
    </row>
    <row r="39" spans="1:18" ht="18.75">
      <c r="A39" s="71"/>
      <c r="B39" s="22" t="s">
        <v>18</v>
      </c>
      <c r="C39" s="72" t="e">
        <f>COUNTIF(C8:C35,"=1")/дети!G2</f>
        <v>#DIV/0!</v>
      </c>
      <c r="D39" s="72" t="e">
        <f>COUNTIF(D8:D35,"=1")/дети!G2</f>
        <v>#DIV/0!</v>
      </c>
      <c r="E39" s="72" t="e">
        <f>COUNTIF(E8:E35,"=1")/дети!G2</f>
        <v>#DIV/0!</v>
      </c>
      <c r="F39" s="72" t="e">
        <f>COUNTIF(F8:F35,"=1")/дети!G2</f>
        <v>#DIV/0!</v>
      </c>
      <c r="G39" s="72" t="e">
        <f>COUNTIF(G8:G35,"=1")/дети!G2</f>
        <v>#DIV/0!</v>
      </c>
      <c r="H39" s="72" t="e">
        <f>COUNTIF(H8:H35,"=1")/дети!G2</f>
        <v>#DIV/0!</v>
      </c>
      <c r="I39" s="72" t="e">
        <f>COUNTIF(I8:I35,"=1")/дети!G2</f>
        <v>#DIV/0!</v>
      </c>
      <c r="J39" s="72" t="e">
        <f>COUNTIF(J8:J35,"=1")/дети!G2</f>
        <v>#DIV/0!</v>
      </c>
      <c r="K39" s="72" t="e">
        <f>COUNTIF(K8:K35,"=1")/дети!G2</f>
        <v>#DIV/0!</v>
      </c>
      <c r="L39" s="72" t="e">
        <f>COUNTIF(L8:L35,"=1")/дети!G2</f>
        <v>#DIV/0!</v>
      </c>
      <c r="M39" s="72" t="e">
        <f>COUNTIF(M8:M35,"=1")/дети!G2</f>
        <v>#DIV/0!</v>
      </c>
      <c r="N39" s="72" t="e">
        <f>COUNTIF(N8:N35,"=1")/дети!G2</f>
        <v>#DIV/0!</v>
      </c>
      <c r="O39" s="27" t="e">
        <f>COUNTIF(O8:O35,"&lt;2")/дети!G2</f>
        <v>#DIV/0!</v>
      </c>
      <c r="P39" s="27" t="e">
        <f>COUNTIF(P8:P35,"&lt;2")/дети!G2</f>
        <v>#DIV/0!</v>
      </c>
      <c r="Q39" s="70"/>
      <c r="R39" s="70"/>
    </row>
    <row r="40" ht="15">
      <c r="T40" s="43"/>
    </row>
    <row r="41" ht="15" customHeight="1">
      <c r="A41" s="73"/>
    </row>
  </sheetData>
  <sheetProtection selectLockedCells="1" selectUnlockedCells="1"/>
  <mergeCells count="15">
    <mergeCell ref="A1:R1"/>
    <mergeCell ref="A4:R4"/>
    <mergeCell ref="A36:B36"/>
    <mergeCell ref="A5:A7"/>
    <mergeCell ref="B5:B7"/>
    <mergeCell ref="C5:H5"/>
    <mergeCell ref="I5:N5"/>
    <mergeCell ref="O5:P6"/>
    <mergeCell ref="Q5:R6"/>
    <mergeCell ref="C6:D6"/>
    <mergeCell ref="E6:F6"/>
    <mergeCell ref="G6:H6"/>
    <mergeCell ref="I6:J6"/>
    <mergeCell ref="K6:L6"/>
    <mergeCell ref="M6:N6"/>
  </mergeCells>
  <printOptions/>
  <pageMargins left="0.1701388888888889" right="0.1701388888888889" top="0.1701388888888889" bottom="0.1597222222222222" header="0.5118055555555555" footer="0.5118055555555555"/>
  <pageSetup horizontalDpi="300" verticalDpi="300" orientation="landscape" paperSize="9" scale="80" r:id="rId2"/>
  <rowBreaks count="1" manualBreakCount="1">
    <brk id="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zoomScale="90" zoomScaleNormal="90" zoomScalePageLayoutView="0" workbookViewId="0" topLeftCell="A1">
      <selection activeCell="A4" sqref="A4:V4"/>
    </sheetView>
  </sheetViews>
  <sheetFormatPr defaultColWidth="9.140625" defaultRowHeight="12.75"/>
  <cols>
    <col min="1" max="1" width="4.8515625" style="3" customWidth="1"/>
    <col min="2" max="2" width="27.7109375" style="3" customWidth="1"/>
    <col min="3" max="3" width="6.421875" style="3" customWidth="1"/>
    <col min="4" max="4" width="5.140625" style="3" customWidth="1"/>
    <col min="5" max="5" width="7.28125" style="3" customWidth="1"/>
    <col min="6" max="6" width="5.7109375" style="3" customWidth="1"/>
    <col min="7" max="7" width="6.140625" style="3" customWidth="1"/>
    <col min="8" max="8" width="5.421875" style="3" customWidth="1"/>
    <col min="9" max="9" width="6.00390625" style="3" customWidth="1"/>
    <col min="10" max="10" width="6.140625" style="3" customWidth="1"/>
    <col min="11" max="12" width="6.00390625" style="3" customWidth="1"/>
    <col min="13" max="13" width="7.57421875" style="3" customWidth="1"/>
    <col min="14" max="14" width="10.00390625" style="3" customWidth="1"/>
    <col min="15" max="15" width="6.140625" style="3" customWidth="1"/>
    <col min="16" max="16" width="6.00390625" style="3" customWidth="1"/>
    <col min="17" max="17" width="6.28125" style="3" customWidth="1"/>
    <col min="18" max="18" width="7.57421875" style="3" customWidth="1"/>
    <col min="19" max="19" width="7.421875" style="3" customWidth="1"/>
    <col min="20" max="20" width="8.00390625" style="3" customWidth="1"/>
    <col min="21" max="21" width="5.421875" style="3" customWidth="1"/>
    <col min="22" max="22" width="4.57421875" style="3" customWidth="1"/>
    <col min="23" max="16384" width="9.140625" style="3" customWidth="1"/>
  </cols>
  <sheetData>
    <row r="1" spans="1:22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ht="18.75">
      <c r="B2" s="4" t="str">
        <f>дети!A30</f>
        <v>Воспитатель: _____________________________</v>
      </c>
    </row>
    <row r="3" ht="18.75">
      <c r="B3" s="4" t="str">
        <f>дети!A31</f>
        <v>Воспитатель: ________________________________</v>
      </c>
    </row>
    <row r="4" spans="1:22" ht="20.25">
      <c r="A4" s="143" t="s">
        <v>66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32.25" customHeight="1">
      <c r="A5" s="126" t="s">
        <v>1</v>
      </c>
      <c r="B5" s="126" t="s">
        <v>20</v>
      </c>
      <c r="C5" s="131" t="s">
        <v>67</v>
      </c>
      <c r="D5" s="131"/>
      <c r="E5" s="131"/>
      <c r="F5" s="131"/>
      <c r="G5" s="131" t="s">
        <v>68</v>
      </c>
      <c r="H5" s="131"/>
      <c r="I5" s="131"/>
      <c r="J5" s="131"/>
      <c r="K5" s="131" t="s">
        <v>69</v>
      </c>
      <c r="L5" s="131"/>
      <c r="M5" s="131"/>
      <c r="N5" s="131"/>
      <c r="O5" s="132" t="s">
        <v>70</v>
      </c>
      <c r="P5" s="132"/>
      <c r="Q5" s="132"/>
      <c r="R5" s="132"/>
      <c r="S5" s="133" t="s">
        <v>71</v>
      </c>
      <c r="T5" s="133"/>
      <c r="U5" s="134" t="s">
        <v>12</v>
      </c>
      <c r="V5" s="134"/>
    </row>
    <row r="6" spans="1:22" ht="116.25" customHeight="1">
      <c r="A6" s="126"/>
      <c r="B6" s="126"/>
      <c r="C6" s="135" t="s">
        <v>72</v>
      </c>
      <c r="D6" s="135"/>
      <c r="E6" s="130" t="s">
        <v>92</v>
      </c>
      <c r="F6" s="130"/>
      <c r="G6" s="130" t="s">
        <v>93</v>
      </c>
      <c r="H6" s="130"/>
      <c r="I6" s="130" t="s">
        <v>73</v>
      </c>
      <c r="J6" s="130"/>
      <c r="K6" s="130" t="s">
        <v>94</v>
      </c>
      <c r="L6" s="130"/>
      <c r="M6" s="130" t="s">
        <v>74</v>
      </c>
      <c r="N6" s="130"/>
      <c r="O6" s="130" t="s">
        <v>96</v>
      </c>
      <c r="P6" s="130"/>
      <c r="Q6" s="130" t="s">
        <v>95</v>
      </c>
      <c r="R6" s="130"/>
      <c r="S6" s="133"/>
      <c r="T6" s="133"/>
      <c r="U6" s="134"/>
      <c r="V6" s="134"/>
    </row>
    <row r="7" spans="1:22" ht="15">
      <c r="A7" s="126"/>
      <c r="B7" s="126"/>
      <c r="C7" s="135"/>
      <c r="D7" s="135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3"/>
      <c r="T7" s="133"/>
      <c r="U7" s="134"/>
      <c r="V7" s="134"/>
    </row>
    <row r="8" spans="1:22" ht="15">
      <c r="A8" s="126"/>
      <c r="B8" s="126"/>
      <c r="C8" s="74" t="s">
        <v>13</v>
      </c>
      <c r="D8" s="44" t="s">
        <v>14</v>
      </c>
      <c r="E8" s="44" t="s">
        <v>13</v>
      </c>
      <c r="F8" s="44" t="s">
        <v>14</v>
      </c>
      <c r="G8" s="44" t="s">
        <v>13</v>
      </c>
      <c r="H8" s="44" t="s">
        <v>14</v>
      </c>
      <c r="I8" s="44" t="s">
        <v>13</v>
      </c>
      <c r="J8" s="44" t="s">
        <v>14</v>
      </c>
      <c r="K8" s="44" t="s">
        <v>13</v>
      </c>
      <c r="L8" s="44" t="s">
        <v>14</v>
      </c>
      <c r="M8" s="44" t="s">
        <v>13</v>
      </c>
      <c r="N8" s="44" t="s">
        <v>14</v>
      </c>
      <c r="O8" s="44" t="s">
        <v>13</v>
      </c>
      <c r="P8" s="44" t="s">
        <v>14</v>
      </c>
      <c r="Q8" s="44" t="s">
        <v>13</v>
      </c>
      <c r="R8" s="44" t="s">
        <v>14</v>
      </c>
      <c r="S8" s="47" t="s">
        <v>13</v>
      </c>
      <c r="T8" s="48" t="s">
        <v>14</v>
      </c>
      <c r="U8" s="45" t="s">
        <v>13</v>
      </c>
      <c r="V8" s="45" t="s">
        <v>14</v>
      </c>
    </row>
    <row r="9" spans="1:22" ht="15.75">
      <c r="A9" s="75">
        <v>1</v>
      </c>
      <c r="B9" s="13">
        <f>дети!A1</f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60">
        <f>(C9+E9+G9+I9+K9+M9+O9+Q9)/8</f>
        <v>0</v>
      </c>
      <c r="T9" s="61">
        <f>(D9+F9+H9+J9+L9+N9+P9+R9)/8</f>
        <v>0</v>
      </c>
      <c r="U9" s="37" t="str">
        <f>IF(S9=3,"B",IF(S9&gt;=2,"C","HC"))</f>
        <v>HC</v>
      </c>
      <c r="V9" s="37" t="str">
        <f>IF(T9=3,"B",IF(T9&gt;=2,"C","HC"))</f>
        <v>HC</v>
      </c>
    </row>
    <row r="10" spans="1:22" ht="15.75">
      <c r="A10" s="75">
        <v>2</v>
      </c>
      <c r="B10" s="13">
        <f>дети!A2</f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60">
        <f aca="true" t="shared" si="0" ref="S10:S36">(C10+E10+G10+I10+K10+M10+O10+Q10)/8</f>
        <v>0</v>
      </c>
      <c r="T10" s="61">
        <f aca="true" t="shared" si="1" ref="T10:T36">(D10+F10+H10+J10+L10+N10+P10+R10)/8</f>
        <v>0</v>
      </c>
      <c r="U10" s="37" t="str">
        <f aca="true" t="shared" si="2" ref="U10:U36">IF(S10=3,"B",IF(S10&gt;=2,"C","HC"))</f>
        <v>HC</v>
      </c>
      <c r="V10" s="37" t="str">
        <f aca="true" t="shared" si="3" ref="V10:V36">IF(T10=3,"B",IF(T10&gt;=2,"C","HC"))</f>
        <v>HC</v>
      </c>
    </row>
    <row r="11" spans="1:22" ht="15.75">
      <c r="A11" s="75">
        <v>3</v>
      </c>
      <c r="B11" s="13">
        <f>дети!A3</f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60">
        <f t="shared" si="0"/>
        <v>0</v>
      </c>
      <c r="T11" s="61">
        <f t="shared" si="1"/>
        <v>0</v>
      </c>
      <c r="U11" s="37" t="str">
        <f t="shared" si="2"/>
        <v>HC</v>
      </c>
      <c r="V11" s="37" t="str">
        <f t="shared" si="3"/>
        <v>HC</v>
      </c>
    </row>
    <row r="12" spans="1:22" ht="15.75">
      <c r="A12" s="75">
        <v>4</v>
      </c>
      <c r="B12" s="13">
        <f>дети!A4</f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60">
        <f t="shared" si="0"/>
        <v>0</v>
      </c>
      <c r="T12" s="61">
        <f t="shared" si="1"/>
        <v>0</v>
      </c>
      <c r="U12" s="37" t="str">
        <f t="shared" si="2"/>
        <v>HC</v>
      </c>
      <c r="V12" s="37" t="str">
        <f t="shared" si="3"/>
        <v>HC</v>
      </c>
    </row>
    <row r="13" spans="1:22" ht="15.75">
      <c r="A13" s="75">
        <v>5</v>
      </c>
      <c r="B13" s="13">
        <f>дети!A5</f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60">
        <f t="shared" si="0"/>
        <v>0</v>
      </c>
      <c r="T13" s="61">
        <f t="shared" si="1"/>
        <v>0</v>
      </c>
      <c r="U13" s="37" t="str">
        <f t="shared" si="2"/>
        <v>HC</v>
      </c>
      <c r="V13" s="37" t="str">
        <f t="shared" si="3"/>
        <v>HC</v>
      </c>
    </row>
    <row r="14" spans="1:22" ht="15.75">
      <c r="A14" s="75">
        <v>6</v>
      </c>
      <c r="B14" s="13">
        <f>дети!A6</f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60">
        <f t="shared" si="0"/>
        <v>0</v>
      </c>
      <c r="T14" s="61">
        <f t="shared" si="1"/>
        <v>0</v>
      </c>
      <c r="U14" s="37" t="str">
        <f t="shared" si="2"/>
        <v>HC</v>
      </c>
      <c r="V14" s="37" t="str">
        <f t="shared" si="3"/>
        <v>HC</v>
      </c>
    </row>
    <row r="15" spans="1:22" ht="15.75">
      <c r="A15" s="75">
        <v>7</v>
      </c>
      <c r="B15" s="13">
        <f>дети!A7</f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60">
        <f t="shared" si="0"/>
        <v>0</v>
      </c>
      <c r="T15" s="61">
        <f t="shared" si="1"/>
        <v>0</v>
      </c>
      <c r="U15" s="37" t="str">
        <f t="shared" si="2"/>
        <v>HC</v>
      </c>
      <c r="V15" s="37" t="str">
        <f t="shared" si="3"/>
        <v>HC</v>
      </c>
    </row>
    <row r="16" spans="1:22" ht="15.75">
      <c r="A16" s="75">
        <v>8</v>
      </c>
      <c r="B16" s="13">
        <f>дети!A8</f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60">
        <f t="shared" si="0"/>
        <v>0</v>
      </c>
      <c r="T16" s="61">
        <f t="shared" si="1"/>
        <v>0</v>
      </c>
      <c r="U16" s="37" t="str">
        <f t="shared" si="2"/>
        <v>HC</v>
      </c>
      <c r="V16" s="37" t="str">
        <f t="shared" si="3"/>
        <v>HC</v>
      </c>
    </row>
    <row r="17" spans="1:22" ht="15.75">
      <c r="A17" s="75">
        <v>9</v>
      </c>
      <c r="B17" s="13">
        <f>дети!A9</f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60">
        <f t="shared" si="0"/>
        <v>0</v>
      </c>
      <c r="T17" s="61">
        <f t="shared" si="1"/>
        <v>0</v>
      </c>
      <c r="U17" s="37" t="str">
        <f t="shared" si="2"/>
        <v>HC</v>
      </c>
      <c r="V17" s="37" t="str">
        <f t="shared" si="3"/>
        <v>HC</v>
      </c>
    </row>
    <row r="18" spans="1:22" ht="15.75">
      <c r="A18" s="75">
        <v>10</v>
      </c>
      <c r="B18" s="13">
        <f>дети!A10</f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60">
        <f t="shared" si="0"/>
        <v>0</v>
      </c>
      <c r="T18" s="61">
        <f t="shared" si="1"/>
        <v>0</v>
      </c>
      <c r="U18" s="37" t="str">
        <f t="shared" si="2"/>
        <v>HC</v>
      </c>
      <c r="V18" s="37" t="str">
        <f t="shared" si="3"/>
        <v>HC</v>
      </c>
    </row>
    <row r="19" spans="1:22" ht="15.75">
      <c r="A19" s="75">
        <v>11</v>
      </c>
      <c r="B19" s="13">
        <f>дети!A11</f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60">
        <f t="shared" si="0"/>
        <v>0</v>
      </c>
      <c r="T19" s="61">
        <f t="shared" si="1"/>
        <v>0</v>
      </c>
      <c r="U19" s="37" t="str">
        <f t="shared" si="2"/>
        <v>HC</v>
      </c>
      <c r="V19" s="37" t="str">
        <f t="shared" si="3"/>
        <v>HC</v>
      </c>
    </row>
    <row r="20" spans="1:22" ht="15.75">
      <c r="A20" s="75">
        <v>12</v>
      </c>
      <c r="B20" s="13">
        <f>дети!A12</f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60">
        <f t="shared" si="0"/>
        <v>0</v>
      </c>
      <c r="T20" s="61">
        <f t="shared" si="1"/>
        <v>0</v>
      </c>
      <c r="U20" s="37" t="str">
        <f t="shared" si="2"/>
        <v>HC</v>
      </c>
      <c r="V20" s="37" t="str">
        <f t="shared" si="3"/>
        <v>HC</v>
      </c>
    </row>
    <row r="21" spans="1:22" ht="15.75">
      <c r="A21" s="75">
        <v>13</v>
      </c>
      <c r="B21" s="13">
        <f>дети!A13</f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60">
        <f t="shared" si="0"/>
        <v>0</v>
      </c>
      <c r="T21" s="61">
        <f t="shared" si="1"/>
        <v>0</v>
      </c>
      <c r="U21" s="37" t="str">
        <f t="shared" si="2"/>
        <v>HC</v>
      </c>
      <c r="V21" s="37" t="str">
        <f t="shared" si="3"/>
        <v>HC</v>
      </c>
    </row>
    <row r="22" spans="1:22" ht="15.75">
      <c r="A22" s="75">
        <v>14</v>
      </c>
      <c r="B22" s="13">
        <f>дети!A14</f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60">
        <f t="shared" si="0"/>
        <v>0</v>
      </c>
      <c r="T22" s="61">
        <f t="shared" si="1"/>
        <v>0</v>
      </c>
      <c r="U22" s="37" t="str">
        <f t="shared" si="2"/>
        <v>HC</v>
      </c>
      <c r="V22" s="37" t="str">
        <f t="shared" si="3"/>
        <v>HC</v>
      </c>
    </row>
    <row r="23" spans="1:22" ht="15.75">
      <c r="A23" s="75">
        <v>15</v>
      </c>
      <c r="B23" s="13">
        <f>дети!A15</f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60">
        <f t="shared" si="0"/>
        <v>0</v>
      </c>
      <c r="T23" s="61">
        <f aca="true" t="shared" si="4" ref="T23:T31">(D23+F23+H23+J23+L23+N23+P23+R23)/8</f>
        <v>0</v>
      </c>
      <c r="U23" s="37" t="str">
        <f aca="true" t="shared" si="5" ref="U23:U31">IF(S23=3,"B",IF(S23&gt;=2,"C","HC"))</f>
        <v>HC</v>
      </c>
      <c r="V23" s="37" t="str">
        <f aca="true" t="shared" si="6" ref="V23:V31">IF(T23=3,"B",IF(T23&gt;=2,"C","HC"))</f>
        <v>HC</v>
      </c>
    </row>
    <row r="24" spans="1:22" ht="15.75">
      <c r="A24" s="75">
        <v>16</v>
      </c>
      <c r="B24" s="13">
        <f>дети!A16</f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60">
        <f t="shared" si="0"/>
        <v>0</v>
      </c>
      <c r="T24" s="61">
        <f t="shared" si="4"/>
        <v>0</v>
      </c>
      <c r="U24" s="37" t="str">
        <f t="shared" si="5"/>
        <v>HC</v>
      </c>
      <c r="V24" s="37" t="str">
        <f t="shared" si="6"/>
        <v>HC</v>
      </c>
    </row>
    <row r="25" spans="1:22" ht="15.75">
      <c r="A25" s="75">
        <v>17</v>
      </c>
      <c r="B25" s="13">
        <f>дети!A17</f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60">
        <f t="shared" si="0"/>
        <v>0</v>
      </c>
      <c r="T25" s="61">
        <f t="shared" si="4"/>
        <v>0</v>
      </c>
      <c r="U25" s="37" t="str">
        <f t="shared" si="5"/>
        <v>HC</v>
      </c>
      <c r="V25" s="37" t="str">
        <f t="shared" si="6"/>
        <v>HC</v>
      </c>
    </row>
    <row r="26" spans="1:22" ht="15.75">
      <c r="A26" s="75">
        <v>18</v>
      </c>
      <c r="B26" s="13">
        <f>дети!A18</f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60">
        <f t="shared" si="0"/>
        <v>0</v>
      </c>
      <c r="T26" s="61">
        <f t="shared" si="4"/>
        <v>0</v>
      </c>
      <c r="U26" s="37" t="str">
        <f t="shared" si="5"/>
        <v>HC</v>
      </c>
      <c r="V26" s="37" t="str">
        <f t="shared" si="6"/>
        <v>HC</v>
      </c>
    </row>
    <row r="27" spans="1:22" ht="15.75">
      <c r="A27" s="75">
        <v>19</v>
      </c>
      <c r="B27" s="13">
        <f>дети!A19</f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60">
        <f t="shared" si="0"/>
        <v>0</v>
      </c>
      <c r="T27" s="61">
        <f t="shared" si="4"/>
        <v>0</v>
      </c>
      <c r="U27" s="37" t="str">
        <f t="shared" si="5"/>
        <v>HC</v>
      </c>
      <c r="V27" s="37" t="str">
        <f t="shared" si="6"/>
        <v>HC</v>
      </c>
    </row>
    <row r="28" spans="1:22" ht="15.75">
      <c r="A28" s="75">
        <v>20</v>
      </c>
      <c r="B28" s="13">
        <f>дети!A20</f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60">
        <f t="shared" si="0"/>
        <v>0</v>
      </c>
      <c r="T28" s="61">
        <f t="shared" si="4"/>
        <v>0</v>
      </c>
      <c r="U28" s="37" t="str">
        <f t="shared" si="5"/>
        <v>HC</v>
      </c>
      <c r="V28" s="37" t="str">
        <f t="shared" si="6"/>
        <v>HC</v>
      </c>
    </row>
    <row r="29" spans="1:22" ht="16.5" customHeight="1">
      <c r="A29" s="75">
        <v>21</v>
      </c>
      <c r="B29" s="13">
        <f>дети!A21</f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60">
        <f t="shared" si="0"/>
        <v>0</v>
      </c>
      <c r="T29" s="61">
        <f t="shared" si="4"/>
        <v>0</v>
      </c>
      <c r="U29" s="37" t="str">
        <f t="shared" si="5"/>
        <v>HC</v>
      </c>
      <c r="V29" s="37" t="str">
        <f t="shared" si="6"/>
        <v>HC</v>
      </c>
    </row>
    <row r="30" spans="1:22" ht="15.75">
      <c r="A30" s="75">
        <v>22</v>
      </c>
      <c r="B30" s="13">
        <f>дети!A22</f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60">
        <f t="shared" si="0"/>
        <v>0</v>
      </c>
      <c r="T30" s="61">
        <f t="shared" si="4"/>
        <v>0</v>
      </c>
      <c r="U30" s="37" t="str">
        <f t="shared" si="5"/>
        <v>HC</v>
      </c>
      <c r="V30" s="37" t="str">
        <f t="shared" si="6"/>
        <v>HC</v>
      </c>
    </row>
    <row r="31" spans="1:22" ht="15.75">
      <c r="A31" s="75">
        <v>23</v>
      </c>
      <c r="B31" s="13">
        <f>дети!A23</f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60">
        <f t="shared" si="0"/>
        <v>0</v>
      </c>
      <c r="T31" s="61">
        <f t="shared" si="4"/>
        <v>0</v>
      </c>
      <c r="U31" s="37" t="str">
        <f t="shared" si="5"/>
        <v>HC</v>
      </c>
      <c r="V31" s="37" t="str">
        <f t="shared" si="6"/>
        <v>HC</v>
      </c>
    </row>
    <row r="32" spans="1:22" ht="15.75">
      <c r="A32" s="75">
        <v>24</v>
      </c>
      <c r="B32" s="13">
        <f>дети!A24</f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60">
        <f t="shared" si="0"/>
        <v>0</v>
      </c>
      <c r="T32" s="61">
        <f t="shared" si="1"/>
        <v>0</v>
      </c>
      <c r="U32" s="37" t="str">
        <f t="shared" si="2"/>
        <v>HC</v>
      </c>
      <c r="V32" s="37" t="str">
        <f t="shared" si="3"/>
        <v>HC</v>
      </c>
    </row>
    <row r="33" spans="1:22" ht="15.75">
      <c r="A33" s="75">
        <v>25</v>
      </c>
      <c r="B33" s="13">
        <f>дети!A25</f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60">
        <f t="shared" si="0"/>
        <v>0</v>
      </c>
      <c r="T33" s="61">
        <f t="shared" si="1"/>
        <v>0</v>
      </c>
      <c r="U33" s="37" t="str">
        <f t="shared" si="2"/>
        <v>HC</v>
      </c>
      <c r="V33" s="37" t="str">
        <f t="shared" si="3"/>
        <v>HC</v>
      </c>
    </row>
    <row r="34" spans="1:22" ht="15.75">
      <c r="A34" s="75">
        <v>26</v>
      </c>
      <c r="B34" s="13">
        <f>дети!A26</f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60">
        <f t="shared" si="0"/>
        <v>0</v>
      </c>
      <c r="T34" s="61">
        <f t="shared" si="1"/>
        <v>0</v>
      </c>
      <c r="U34" s="37" t="str">
        <f t="shared" si="2"/>
        <v>HC</v>
      </c>
      <c r="V34" s="37" t="str">
        <f t="shared" si="3"/>
        <v>HC</v>
      </c>
    </row>
    <row r="35" spans="1:22" ht="15.75">
      <c r="A35" s="75">
        <v>27</v>
      </c>
      <c r="B35" s="13">
        <f>дети!A27</f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60">
        <f t="shared" si="0"/>
        <v>0</v>
      </c>
      <c r="T35" s="61">
        <f t="shared" si="1"/>
        <v>0</v>
      </c>
      <c r="U35" s="37" t="str">
        <f t="shared" si="2"/>
        <v>HC</v>
      </c>
      <c r="V35" s="37" t="str">
        <f t="shared" si="3"/>
        <v>HC</v>
      </c>
    </row>
    <row r="36" spans="1:22" ht="15.75">
      <c r="A36" s="75">
        <v>28</v>
      </c>
      <c r="B36" s="13">
        <f>дети!A28</f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60">
        <f t="shared" si="0"/>
        <v>0</v>
      </c>
      <c r="T36" s="61">
        <f t="shared" si="1"/>
        <v>0</v>
      </c>
      <c r="U36" s="37" t="str">
        <f t="shared" si="2"/>
        <v>HC</v>
      </c>
      <c r="V36" s="37" t="str">
        <f t="shared" si="3"/>
        <v>HC</v>
      </c>
    </row>
    <row r="37" spans="1:24" ht="15" customHeight="1">
      <c r="A37" s="125" t="s">
        <v>54</v>
      </c>
      <c r="B37" s="125"/>
      <c r="C37" s="76" t="e">
        <f>SUM(C9:C36)/дети!G2</f>
        <v>#DIV/0!</v>
      </c>
      <c r="D37" s="77" t="e">
        <f>SUM(D9:D36)/дети!G2</f>
        <v>#DIV/0!</v>
      </c>
      <c r="E37" s="76" t="e">
        <f>SUM(E9:E36)/дети!G2</f>
        <v>#DIV/0!</v>
      </c>
      <c r="F37" s="77" t="e">
        <f>SUM(F9:F36)/дети!G2</f>
        <v>#DIV/0!</v>
      </c>
      <c r="G37" s="76" t="e">
        <f>SUM(G9:G36)/дети!G2</f>
        <v>#DIV/0!</v>
      </c>
      <c r="H37" s="77" t="e">
        <f>SUM(H9:H36)/дети!G2</f>
        <v>#DIV/0!</v>
      </c>
      <c r="I37" s="76" t="e">
        <f>SUM(I9:I36)/дети!G2</f>
        <v>#DIV/0!</v>
      </c>
      <c r="J37" s="77" t="e">
        <f>SUM(J9:J36)/дети!G2</f>
        <v>#DIV/0!</v>
      </c>
      <c r="K37" s="76" t="e">
        <f>SUM(K9:K36)/дети!G2</f>
        <v>#DIV/0!</v>
      </c>
      <c r="L37" s="77" t="e">
        <f>SUM(L9:L36)/дети!G2</f>
        <v>#DIV/0!</v>
      </c>
      <c r="M37" s="76" t="e">
        <f>SUM(M9:M36)/дети!G2</f>
        <v>#DIV/0!</v>
      </c>
      <c r="N37" s="77" t="e">
        <f>SUM(N9:N36)/дети!G2</f>
        <v>#DIV/0!</v>
      </c>
      <c r="O37" s="76" t="e">
        <f>SUM(O9:O36)/дети!G2</f>
        <v>#DIV/0!</v>
      </c>
      <c r="P37" s="77" t="e">
        <f>SUM(P9:P36)/дети!G2</f>
        <v>#DIV/0!</v>
      </c>
      <c r="Q37" s="76" t="e">
        <f>SUM(Q9:Q36)/дети!G2</f>
        <v>#DIV/0!</v>
      </c>
      <c r="R37" s="77" t="e">
        <f>SUM(R9:R36)/дети!G2</f>
        <v>#DIV/0!</v>
      </c>
      <c r="S37" s="19" t="e">
        <f>SUM(S9:S36)/дети!G2</f>
        <v>#DIV/0!</v>
      </c>
      <c r="T37" s="19" t="e">
        <f>SUM(T9:T36)/дети!G2</f>
        <v>#DIV/0!</v>
      </c>
      <c r="U37" s="78">
        <f>SUM(U9:U36)/23</f>
        <v>0</v>
      </c>
      <c r="V37" s="78">
        <f>SUM(V9:V36)/23</f>
        <v>0</v>
      </c>
      <c r="X37" s="3">
        <v>0</v>
      </c>
    </row>
    <row r="38" spans="1:22" ht="15.75">
      <c r="A38" s="71"/>
      <c r="B38" s="22" t="s">
        <v>16</v>
      </c>
      <c r="C38" s="79" t="e">
        <f>COUNTIF(C9:C36,"=3")/дети!G2</f>
        <v>#DIV/0!</v>
      </c>
      <c r="D38" s="79" t="e">
        <f>COUNTIF(D9:D36,"=3")/дети!G2</f>
        <v>#DIV/0!</v>
      </c>
      <c r="E38" s="79" t="e">
        <f>COUNTIF(E9:E36,"=3")/дети!G2</f>
        <v>#DIV/0!</v>
      </c>
      <c r="F38" s="79" t="e">
        <f>COUNTIF(F9:F36,"=3")/дети!G2</f>
        <v>#DIV/0!</v>
      </c>
      <c r="G38" s="79" t="e">
        <f>COUNTIF(G9:G36,"=3")/дети!G2</f>
        <v>#DIV/0!</v>
      </c>
      <c r="H38" s="79" t="e">
        <f>COUNTIF(H9:H36,"=3")/дети!G2</f>
        <v>#DIV/0!</v>
      </c>
      <c r="I38" s="79" t="e">
        <f>COUNTIF(I9:I36,"=3")/дети!G2</f>
        <v>#DIV/0!</v>
      </c>
      <c r="J38" s="79" t="e">
        <f>COUNTIF(J9:J36,"=3")/дети!G2</f>
        <v>#DIV/0!</v>
      </c>
      <c r="K38" s="79" t="e">
        <f>COUNTIF(K9:K36,"=3")/дети!G2</f>
        <v>#DIV/0!</v>
      </c>
      <c r="L38" s="79" t="e">
        <f>COUNTIF(L9:L36,"=3")/дети!G2</f>
        <v>#DIV/0!</v>
      </c>
      <c r="M38" s="79" t="e">
        <f>COUNTIF(M9:M36,"=3")/дети!G2</f>
        <v>#DIV/0!</v>
      </c>
      <c r="N38" s="79" t="e">
        <f>COUNTIF(N9:N36,"=3")/дети!G2</f>
        <v>#DIV/0!</v>
      </c>
      <c r="O38" s="79" t="e">
        <f>COUNTIF(O9:O36,"=3")/дети!G2</f>
        <v>#DIV/0!</v>
      </c>
      <c r="P38" s="79" t="e">
        <f>COUNTIF(P9:P36,"=3")/дети!G2</f>
        <v>#DIV/0!</v>
      </c>
      <c r="Q38" s="79" t="e">
        <f>COUNTIF(Q9:Q36,"=3")/дети!G2</f>
        <v>#DIV/0!</v>
      </c>
      <c r="R38" s="79" t="e">
        <f>COUNTIF(R9:R36,"=3")/дети!G2</f>
        <v>#DIV/0!</v>
      </c>
      <c r="S38" s="24" t="e">
        <f>COUNTIF(S9:S36,"=3")/дети!G2</f>
        <v>#DIV/0!</v>
      </c>
      <c r="T38" s="24" t="e">
        <f>COUNTIF(T9:T36,"=3")/дети!G2</f>
        <v>#DIV/0!</v>
      </c>
      <c r="U38" s="39"/>
      <c r="V38" s="39"/>
    </row>
    <row r="39" spans="1:22" ht="22.5">
      <c r="A39" s="71"/>
      <c r="B39" s="25" t="s">
        <v>17</v>
      </c>
      <c r="C39" s="79" t="e">
        <f>COUNTIF(C9:C36,"=2")/дети!G2</f>
        <v>#DIV/0!</v>
      </c>
      <c r="D39" s="79" t="e">
        <f>COUNTIF(D9:D36,"=2")/дети!G2</f>
        <v>#DIV/0!</v>
      </c>
      <c r="E39" s="79" t="e">
        <f>COUNTIF(E9:E36,"=2")/дети!G2</f>
        <v>#DIV/0!</v>
      </c>
      <c r="F39" s="79" t="e">
        <f>COUNTIF(F9:F36,"=2")/дети!G2</f>
        <v>#DIV/0!</v>
      </c>
      <c r="G39" s="79" t="e">
        <f>COUNTIF(G9:G36,"=2")/дети!G2</f>
        <v>#DIV/0!</v>
      </c>
      <c r="H39" s="79" t="e">
        <f>COUNTIF(H9:H36,"=2")/дети!G2</f>
        <v>#DIV/0!</v>
      </c>
      <c r="I39" s="79" t="e">
        <f>COUNTIF(I9:I36,"=2")/дети!G2</f>
        <v>#DIV/0!</v>
      </c>
      <c r="J39" s="79" t="e">
        <f>COUNTIF(J9:J36,"=2")/дети!G2</f>
        <v>#DIV/0!</v>
      </c>
      <c r="K39" s="79" t="e">
        <f>COUNTIF(K9:K36,"=2")/дети!G2</f>
        <v>#DIV/0!</v>
      </c>
      <c r="L39" s="79" t="e">
        <f>COUNTIF(L9:L36,"=2")/дети!G2</f>
        <v>#DIV/0!</v>
      </c>
      <c r="M39" s="79" t="e">
        <f>COUNTIF(M9:M36,"=2")/дети!G2</f>
        <v>#DIV/0!</v>
      </c>
      <c r="N39" s="79" t="e">
        <f>COUNTIF(N9:N36,"=2")/дети!G2</f>
        <v>#DIV/0!</v>
      </c>
      <c r="O39" s="79" t="e">
        <f>COUNTIF(O9:O36,"=2")/дети!G2</f>
        <v>#DIV/0!</v>
      </c>
      <c r="P39" s="79" t="e">
        <f>COUNTIF(P9:P36,"=2")/дети!G2</f>
        <v>#DIV/0!</v>
      </c>
      <c r="Q39" s="79" t="e">
        <f>COUNTIF(Q9:Q36,"=2")/дети!G2</f>
        <v>#DIV/0!</v>
      </c>
      <c r="R39" s="79" t="e">
        <f>COUNTIF(R9:R36,"=2")/дети!G2</f>
        <v>#DIV/0!</v>
      </c>
      <c r="S39" s="24" t="e">
        <f>1-(S40+S38)</f>
        <v>#DIV/0!</v>
      </c>
      <c r="T39" s="24" t="e">
        <f>1-(T40+T38)</f>
        <v>#DIV/0!</v>
      </c>
      <c r="U39" s="39"/>
      <c r="V39" s="39"/>
    </row>
    <row r="40" spans="1:22" ht="15.75">
      <c r="A40" s="71"/>
      <c r="B40" s="22" t="s">
        <v>18</v>
      </c>
      <c r="C40" s="79" t="e">
        <f>COUNTIF(C9:C36,"=1")/дети!G2</f>
        <v>#DIV/0!</v>
      </c>
      <c r="D40" s="79" t="e">
        <f>COUNTIF(D9:D36,"=1")/дети!G2</f>
        <v>#DIV/0!</v>
      </c>
      <c r="E40" s="79" t="e">
        <f>COUNTIF(E9:E36,"=1")/дети!G2</f>
        <v>#DIV/0!</v>
      </c>
      <c r="F40" s="79" t="e">
        <f>COUNTIF(F9:F36,"=1")/дети!G2</f>
        <v>#DIV/0!</v>
      </c>
      <c r="G40" s="79" t="e">
        <f>COUNTIF(G9:G36,"=1")/дети!G2</f>
        <v>#DIV/0!</v>
      </c>
      <c r="H40" s="79" t="e">
        <f>COUNTIF(H9:H36,"=1")/дети!G2</f>
        <v>#DIV/0!</v>
      </c>
      <c r="I40" s="79" t="e">
        <f>COUNTIF(I9:I36,"=1")/дети!G2</f>
        <v>#DIV/0!</v>
      </c>
      <c r="J40" s="79" t="e">
        <f>COUNTIF(J9:J36,"=1")/дети!G2</f>
        <v>#DIV/0!</v>
      </c>
      <c r="K40" s="79" t="e">
        <f>COUNTIF(K9:K36,"=1")/дети!G2</f>
        <v>#DIV/0!</v>
      </c>
      <c r="L40" s="79" t="e">
        <f>COUNTIF(L9:L36,"=1")/дети!G2</f>
        <v>#DIV/0!</v>
      </c>
      <c r="M40" s="79" t="e">
        <f>COUNTIF(M9:M36,"=1")/дети!G2</f>
        <v>#DIV/0!</v>
      </c>
      <c r="N40" s="79" t="e">
        <f>COUNTIF(N9:N36,"=1")/дети!G2</f>
        <v>#DIV/0!</v>
      </c>
      <c r="O40" s="79" t="e">
        <f>COUNTIF(O9:O36,"=1")/дети!G2</f>
        <v>#DIV/0!</v>
      </c>
      <c r="P40" s="79" t="e">
        <f>COUNTIF(P9:P36,"=1")/дети!G2</f>
        <v>#DIV/0!</v>
      </c>
      <c r="Q40" s="79" t="e">
        <f>COUNTIF(Q9:Q36,"=1")/дети!G2</f>
        <v>#DIV/0!</v>
      </c>
      <c r="R40" s="79" t="e">
        <f>COUNTIF(R9:R36,"=1")/дети!G2</f>
        <v>#DIV/0!</v>
      </c>
      <c r="S40" s="27" t="e">
        <f>COUNTIF(S9:S36,"&lt;2")/дети!G2</f>
        <v>#DIV/0!</v>
      </c>
      <c r="T40" s="27" t="e">
        <f>COUNTIF(T9:T36,"&lt;2")/дети!G2</f>
        <v>#DIV/0!</v>
      </c>
      <c r="U40" s="39"/>
      <c r="V40" s="39"/>
    </row>
    <row r="41" ht="15">
      <c r="X41" s="43"/>
    </row>
    <row r="42" ht="15" customHeight="1"/>
    <row r="43" ht="21" customHeight="1"/>
    <row r="44" ht="15" customHeight="1"/>
  </sheetData>
  <sheetProtection selectLockedCells="1" selectUnlockedCells="1"/>
  <mergeCells count="19">
    <mergeCell ref="A1:V1"/>
    <mergeCell ref="A4:V4"/>
    <mergeCell ref="A37:B37"/>
    <mergeCell ref="S5:T7"/>
    <mergeCell ref="U5:V7"/>
    <mergeCell ref="C6:D7"/>
    <mergeCell ref="E6:F7"/>
    <mergeCell ref="G6:H7"/>
    <mergeCell ref="I6:J7"/>
    <mergeCell ref="K6:L7"/>
    <mergeCell ref="M6:N7"/>
    <mergeCell ref="O6:P7"/>
    <mergeCell ref="Q6:R7"/>
    <mergeCell ref="A5:A8"/>
    <mergeCell ref="B5:B8"/>
    <mergeCell ref="C5:F5"/>
    <mergeCell ref="G5:J5"/>
    <mergeCell ref="K5:N5"/>
    <mergeCell ref="O5:R5"/>
  </mergeCells>
  <printOptions/>
  <pageMargins left="0.1701388888888889" right="0.1701388888888889" top="0.1701388888888889" bottom="0.1597222222222222" header="0.5118055555555555" footer="0.5118055555555555"/>
  <pageSetup horizontalDpi="300" verticalDpi="300" orientation="landscape" paperSize="9" scale="75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="90" zoomScaleNormal="90" zoomScalePageLayoutView="0" workbookViewId="0" topLeftCell="A13">
      <selection activeCell="I5" sqref="I5:J7"/>
    </sheetView>
  </sheetViews>
  <sheetFormatPr defaultColWidth="9.140625" defaultRowHeight="12.75"/>
  <cols>
    <col min="1" max="1" width="9.140625" style="28" customWidth="1"/>
    <col min="2" max="2" width="31.57421875" style="28" customWidth="1"/>
    <col min="3" max="7" width="9.140625" style="28" customWidth="1"/>
    <col min="8" max="8" width="10.57421875" style="28" customWidth="1"/>
    <col min="9" max="10" width="9.140625" style="28" customWidth="1"/>
    <col min="11" max="11" width="10.00390625" style="28" customWidth="1"/>
    <col min="12" max="12" width="9.140625" style="28" customWidth="1"/>
    <col min="13" max="13" width="5.57421875" style="28" customWidth="1"/>
    <col min="14" max="14" width="6.140625" style="28" customWidth="1"/>
    <col min="15" max="16384" width="9.140625" style="28" customWidth="1"/>
  </cols>
  <sheetData>
    <row r="1" spans="1:14" ht="20.25">
      <c r="A1" s="142" t="str">
        <f>дети!A29</f>
        <v>Мониторинг образовательного процесса группы № ___ (старшая) на 20____-20____уч.г.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ht="18.75">
      <c r="A2" s="4" t="str">
        <f>дети!A30</f>
        <v>Воспитатель: _____________________________</v>
      </c>
    </row>
    <row r="3" ht="18.75">
      <c r="A3" s="4" t="str">
        <f>дети!A31</f>
        <v>Воспитатель: ________________________________</v>
      </c>
    </row>
    <row r="4" spans="1:14" ht="20.25">
      <c r="A4" s="143" t="s">
        <v>75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5.75" customHeight="1">
      <c r="A5" s="113" t="s">
        <v>1</v>
      </c>
      <c r="B5" s="113" t="s">
        <v>20</v>
      </c>
      <c r="C5" s="137" t="s">
        <v>76</v>
      </c>
      <c r="D5" s="137"/>
      <c r="E5" s="138" t="s">
        <v>77</v>
      </c>
      <c r="F5" s="138"/>
      <c r="G5" s="138" t="s">
        <v>78</v>
      </c>
      <c r="H5" s="138"/>
      <c r="I5" s="139" t="s">
        <v>79</v>
      </c>
      <c r="J5" s="139"/>
      <c r="K5" s="111" t="s">
        <v>80</v>
      </c>
      <c r="L5" s="111"/>
      <c r="M5" s="136" t="s">
        <v>12</v>
      </c>
      <c r="N5" s="136"/>
    </row>
    <row r="6" spans="1:14" ht="15.75" customHeight="1">
      <c r="A6" s="113"/>
      <c r="B6" s="113"/>
      <c r="C6" s="137"/>
      <c r="D6" s="137"/>
      <c r="E6" s="138"/>
      <c r="F6" s="138"/>
      <c r="G6" s="138"/>
      <c r="H6" s="138"/>
      <c r="I6" s="139"/>
      <c r="J6" s="139"/>
      <c r="K6" s="111"/>
      <c r="L6" s="111"/>
      <c r="M6" s="136"/>
      <c r="N6" s="136"/>
    </row>
    <row r="7" spans="1:14" ht="65.25" customHeight="1">
      <c r="A7" s="113"/>
      <c r="B7" s="113"/>
      <c r="C7" s="137"/>
      <c r="D7" s="137"/>
      <c r="E7" s="138"/>
      <c r="F7" s="138"/>
      <c r="G7" s="138"/>
      <c r="H7" s="138"/>
      <c r="I7" s="139"/>
      <c r="J7" s="139"/>
      <c r="K7" s="111"/>
      <c r="L7" s="111"/>
      <c r="M7" s="136"/>
      <c r="N7" s="136"/>
    </row>
    <row r="8" spans="1:14" ht="15.75">
      <c r="A8" s="113"/>
      <c r="B8" s="113"/>
      <c r="C8" s="29" t="s">
        <v>13</v>
      </c>
      <c r="D8" s="29" t="s">
        <v>14</v>
      </c>
      <c r="E8" s="80" t="s">
        <v>13</v>
      </c>
      <c r="F8" s="80" t="s">
        <v>14</v>
      </c>
      <c r="G8" s="29" t="s">
        <v>13</v>
      </c>
      <c r="H8" s="29" t="s">
        <v>14</v>
      </c>
      <c r="I8" s="29" t="s">
        <v>13</v>
      </c>
      <c r="J8" s="29" t="s">
        <v>14</v>
      </c>
      <c r="K8" s="81" t="s">
        <v>13</v>
      </c>
      <c r="L8" s="82" t="s">
        <v>14</v>
      </c>
      <c r="M8" s="30" t="s">
        <v>13</v>
      </c>
      <c r="N8" s="30" t="s">
        <v>14</v>
      </c>
    </row>
    <row r="9" spans="1:14" ht="15.75">
      <c r="A9" s="29">
        <v>1</v>
      </c>
      <c r="B9" s="13">
        <f>дети!A1</f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f>(C9+E9+G9+I9)/4</f>
        <v>0</v>
      </c>
      <c r="L9" s="61">
        <f>(D9+F9+H9+J9)/4</f>
        <v>0</v>
      </c>
      <c r="M9" s="37" t="str">
        <f>IF(K9=3,"B",IF(K9&gt;=2,"C","HC"))</f>
        <v>HC</v>
      </c>
      <c r="N9" s="37" t="str">
        <f>IF(L9=3,"B",IF(L9&gt;=2,"C","HC"))</f>
        <v>HC</v>
      </c>
    </row>
    <row r="10" spans="1:14" ht="15.75">
      <c r="A10" s="29">
        <v>2</v>
      </c>
      <c r="B10" s="13">
        <f>дети!A2</f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60">
        <f aca="true" t="shared" si="0" ref="K10:K36">(C10+E10+G10+I10)/4</f>
        <v>0</v>
      </c>
      <c r="L10" s="61">
        <f aca="true" t="shared" si="1" ref="L10:L36">(D10+F10+H10+J10)/4</f>
        <v>0</v>
      </c>
      <c r="M10" s="37" t="str">
        <f aca="true" t="shared" si="2" ref="M10:M35">IF(K10=3,"B",IF(K10&gt;=2,"C","HC"))</f>
        <v>HC</v>
      </c>
      <c r="N10" s="37" t="str">
        <f aca="true" t="shared" si="3" ref="N10:N35">IF(L10=3,"B",IF(L10&gt;=2,"C","HC"))</f>
        <v>HC</v>
      </c>
    </row>
    <row r="11" spans="1:14" ht="15.75">
      <c r="A11" s="29">
        <v>3</v>
      </c>
      <c r="B11" s="13">
        <f>дети!A3</f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0">
        <f t="shared" si="0"/>
        <v>0</v>
      </c>
      <c r="L11" s="61">
        <f t="shared" si="1"/>
        <v>0</v>
      </c>
      <c r="M11" s="37" t="str">
        <f t="shared" si="2"/>
        <v>HC</v>
      </c>
      <c r="N11" s="37" t="str">
        <f t="shared" si="3"/>
        <v>HC</v>
      </c>
    </row>
    <row r="12" spans="1:14" ht="15.75">
      <c r="A12" s="29">
        <v>4</v>
      </c>
      <c r="B12" s="13">
        <f>дети!A4</f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60">
        <f t="shared" si="0"/>
        <v>0</v>
      </c>
      <c r="L12" s="61">
        <f t="shared" si="1"/>
        <v>0</v>
      </c>
      <c r="M12" s="37" t="str">
        <f t="shared" si="2"/>
        <v>HC</v>
      </c>
      <c r="N12" s="37" t="str">
        <f t="shared" si="3"/>
        <v>HC</v>
      </c>
    </row>
    <row r="13" spans="1:14" ht="15.75">
      <c r="A13" s="29">
        <v>5</v>
      </c>
      <c r="B13" s="13">
        <f>дети!A5</f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f t="shared" si="0"/>
        <v>0</v>
      </c>
      <c r="L13" s="61">
        <f t="shared" si="1"/>
        <v>0</v>
      </c>
      <c r="M13" s="37" t="str">
        <f t="shared" si="2"/>
        <v>HC</v>
      </c>
      <c r="N13" s="37" t="str">
        <f t="shared" si="3"/>
        <v>HC</v>
      </c>
    </row>
    <row r="14" spans="1:14" ht="15.75">
      <c r="A14" s="29">
        <v>6</v>
      </c>
      <c r="B14" s="13">
        <f>дети!A6</f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0">
        <f t="shared" si="0"/>
        <v>0</v>
      </c>
      <c r="L14" s="61">
        <f t="shared" si="1"/>
        <v>0</v>
      </c>
      <c r="M14" s="37" t="str">
        <f t="shared" si="2"/>
        <v>HC</v>
      </c>
      <c r="N14" s="37" t="str">
        <f t="shared" si="3"/>
        <v>HC</v>
      </c>
    </row>
    <row r="15" spans="1:14" ht="15.75">
      <c r="A15" s="29">
        <v>7</v>
      </c>
      <c r="B15" s="13">
        <f>дети!A7</f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60">
        <f t="shared" si="0"/>
        <v>0</v>
      </c>
      <c r="L15" s="61">
        <f t="shared" si="1"/>
        <v>0</v>
      </c>
      <c r="M15" s="37" t="str">
        <f t="shared" si="2"/>
        <v>HC</v>
      </c>
      <c r="N15" s="37" t="str">
        <f t="shared" si="3"/>
        <v>HC</v>
      </c>
    </row>
    <row r="16" spans="1:14" ht="15.75">
      <c r="A16" s="29">
        <v>8</v>
      </c>
      <c r="B16" s="13">
        <f>дети!A8</f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f t="shared" si="0"/>
        <v>0</v>
      </c>
      <c r="L16" s="61">
        <f t="shared" si="1"/>
        <v>0</v>
      </c>
      <c r="M16" s="37" t="str">
        <f t="shared" si="2"/>
        <v>HC</v>
      </c>
      <c r="N16" s="37" t="str">
        <f t="shared" si="3"/>
        <v>HC</v>
      </c>
    </row>
    <row r="17" spans="1:14" ht="15.75">
      <c r="A17" s="29">
        <v>9</v>
      </c>
      <c r="B17" s="13">
        <f>дети!A9</f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f t="shared" si="0"/>
        <v>0</v>
      </c>
      <c r="L17" s="61">
        <f t="shared" si="1"/>
        <v>0</v>
      </c>
      <c r="M17" s="37" t="str">
        <f t="shared" si="2"/>
        <v>HC</v>
      </c>
      <c r="N17" s="37" t="str">
        <f t="shared" si="3"/>
        <v>HC</v>
      </c>
    </row>
    <row r="18" spans="1:14" ht="15.75">
      <c r="A18" s="29">
        <v>10</v>
      </c>
      <c r="B18" s="13">
        <f>дети!A10</f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60">
        <f t="shared" si="0"/>
        <v>0</v>
      </c>
      <c r="L18" s="61">
        <f t="shared" si="1"/>
        <v>0</v>
      </c>
      <c r="M18" s="37" t="str">
        <f t="shared" si="2"/>
        <v>HC</v>
      </c>
      <c r="N18" s="37" t="str">
        <f t="shared" si="3"/>
        <v>HC</v>
      </c>
    </row>
    <row r="19" spans="1:14" ht="15.75">
      <c r="A19" s="29">
        <v>11</v>
      </c>
      <c r="B19" s="13">
        <f>дети!A11</f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0">
        <f t="shared" si="0"/>
        <v>0</v>
      </c>
      <c r="L19" s="61">
        <f t="shared" si="1"/>
        <v>0</v>
      </c>
      <c r="M19" s="37" t="str">
        <f t="shared" si="2"/>
        <v>HC</v>
      </c>
      <c r="N19" s="37" t="str">
        <f t="shared" si="3"/>
        <v>HC</v>
      </c>
    </row>
    <row r="20" spans="1:14" ht="15.75">
      <c r="A20" s="29">
        <v>12</v>
      </c>
      <c r="B20" s="13">
        <f>дети!A12</f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60">
        <f t="shared" si="0"/>
        <v>0</v>
      </c>
      <c r="L20" s="61">
        <f t="shared" si="1"/>
        <v>0</v>
      </c>
      <c r="M20" s="37" t="str">
        <f t="shared" si="2"/>
        <v>HC</v>
      </c>
      <c r="N20" s="37" t="str">
        <f t="shared" si="3"/>
        <v>HC</v>
      </c>
    </row>
    <row r="21" spans="1:14" ht="15.75">
      <c r="A21" s="29">
        <v>13</v>
      </c>
      <c r="B21" s="13">
        <f>дети!A13</f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f t="shared" si="0"/>
        <v>0</v>
      </c>
      <c r="L21" s="61">
        <f t="shared" si="1"/>
        <v>0</v>
      </c>
      <c r="M21" s="37" t="str">
        <f t="shared" si="2"/>
        <v>HC</v>
      </c>
      <c r="N21" s="37" t="str">
        <f t="shared" si="3"/>
        <v>HC</v>
      </c>
    </row>
    <row r="22" spans="1:14" ht="15.75">
      <c r="A22" s="29">
        <v>14</v>
      </c>
      <c r="B22" s="13">
        <f>дети!A14</f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f t="shared" si="0"/>
        <v>0</v>
      </c>
      <c r="L22" s="61">
        <f t="shared" si="1"/>
        <v>0</v>
      </c>
      <c r="M22" s="37" t="str">
        <f t="shared" si="2"/>
        <v>HC</v>
      </c>
      <c r="N22" s="37" t="str">
        <f t="shared" si="3"/>
        <v>HC</v>
      </c>
    </row>
    <row r="23" spans="1:14" ht="15.75">
      <c r="A23" s="29">
        <v>15</v>
      </c>
      <c r="B23" s="13">
        <f>дети!A15</f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60">
        <f t="shared" si="0"/>
        <v>0</v>
      </c>
      <c r="L23" s="61">
        <f t="shared" si="1"/>
        <v>0</v>
      </c>
      <c r="M23" s="37" t="str">
        <f t="shared" si="2"/>
        <v>HC</v>
      </c>
      <c r="N23" s="37" t="str">
        <f t="shared" si="3"/>
        <v>HC</v>
      </c>
    </row>
    <row r="24" spans="1:14" ht="15.75">
      <c r="A24" s="29">
        <v>16</v>
      </c>
      <c r="B24" s="13">
        <f>дети!A16</f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60">
        <f t="shared" si="0"/>
        <v>0</v>
      </c>
      <c r="L24" s="61">
        <f t="shared" si="1"/>
        <v>0</v>
      </c>
      <c r="M24" s="37" t="str">
        <f t="shared" si="2"/>
        <v>HC</v>
      </c>
      <c r="N24" s="37" t="str">
        <f t="shared" si="3"/>
        <v>HC</v>
      </c>
    </row>
    <row r="25" spans="1:14" ht="15.75">
      <c r="A25" s="29">
        <v>17</v>
      </c>
      <c r="B25" s="13">
        <f>дети!A17</f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f t="shared" si="0"/>
        <v>0</v>
      </c>
      <c r="L25" s="61">
        <f t="shared" si="1"/>
        <v>0</v>
      </c>
      <c r="M25" s="37" t="str">
        <f t="shared" si="2"/>
        <v>HC</v>
      </c>
      <c r="N25" s="37" t="str">
        <f t="shared" si="3"/>
        <v>HC</v>
      </c>
    </row>
    <row r="26" spans="1:14" ht="15.75">
      <c r="A26" s="29">
        <v>18</v>
      </c>
      <c r="B26" s="13">
        <f>дети!A18</f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60">
        <f t="shared" si="0"/>
        <v>0</v>
      </c>
      <c r="L26" s="61">
        <f t="shared" si="1"/>
        <v>0</v>
      </c>
      <c r="M26" s="37" t="str">
        <f t="shared" si="2"/>
        <v>HC</v>
      </c>
      <c r="N26" s="37" t="str">
        <f t="shared" si="3"/>
        <v>HC</v>
      </c>
    </row>
    <row r="27" spans="1:14" ht="15.75">
      <c r="A27" s="29">
        <v>19</v>
      </c>
      <c r="B27" s="13">
        <f>дети!A19</f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60">
        <f t="shared" si="0"/>
        <v>0</v>
      </c>
      <c r="L27" s="61">
        <f t="shared" si="1"/>
        <v>0</v>
      </c>
      <c r="M27" s="37" t="str">
        <f t="shared" si="2"/>
        <v>HC</v>
      </c>
      <c r="N27" s="37" t="str">
        <f t="shared" si="3"/>
        <v>HC</v>
      </c>
    </row>
    <row r="28" spans="1:14" ht="15.75">
      <c r="A28" s="29">
        <v>20</v>
      </c>
      <c r="B28" s="13">
        <f>дети!A20</f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60">
        <f t="shared" si="0"/>
        <v>0</v>
      </c>
      <c r="L28" s="61">
        <f t="shared" si="1"/>
        <v>0</v>
      </c>
      <c r="M28" s="37" t="str">
        <f aca="true" t="shared" si="4" ref="M28:N32">IF(K28=3,"B",IF(K28&gt;=2,"C","HC"))</f>
        <v>HC</v>
      </c>
      <c r="N28" s="37" t="str">
        <f t="shared" si="4"/>
        <v>HC</v>
      </c>
    </row>
    <row r="29" spans="1:14" ht="15.75">
      <c r="A29" s="29">
        <v>21</v>
      </c>
      <c r="B29" s="13">
        <f>дети!A21</f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f t="shared" si="0"/>
        <v>0</v>
      </c>
      <c r="L29" s="61">
        <f t="shared" si="1"/>
        <v>0</v>
      </c>
      <c r="M29" s="37" t="str">
        <f t="shared" si="4"/>
        <v>HC</v>
      </c>
      <c r="N29" s="37" t="str">
        <f t="shared" si="4"/>
        <v>HC</v>
      </c>
    </row>
    <row r="30" spans="1:14" ht="15.75">
      <c r="A30" s="29">
        <v>22</v>
      </c>
      <c r="B30" s="13">
        <f>дети!A22</f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60">
        <f t="shared" si="0"/>
        <v>0</v>
      </c>
      <c r="L30" s="61">
        <f t="shared" si="1"/>
        <v>0</v>
      </c>
      <c r="M30" s="37" t="str">
        <f t="shared" si="4"/>
        <v>HC</v>
      </c>
      <c r="N30" s="37" t="str">
        <f t="shared" si="4"/>
        <v>HC</v>
      </c>
    </row>
    <row r="31" spans="1:14" ht="15.75">
      <c r="A31" s="29">
        <v>23</v>
      </c>
      <c r="B31" s="13">
        <f>дети!A23</f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60">
        <f t="shared" si="0"/>
        <v>0</v>
      </c>
      <c r="L31" s="61">
        <f t="shared" si="1"/>
        <v>0</v>
      </c>
      <c r="M31" s="37" t="str">
        <f t="shared" si="4"/>
        <v>HC</v>
      </c>
      <c r="N31" s="37" t="str">
        <f t="shared" si="4"/>
        <v>HC</v>
      </c>
    </row>
    <row r="32" spans="1:14" ht="15.75">
      <c r="A32" s="29">
        <v>24</v>
      </c>
      <c r="B32" s="13">
        <f>дети!A24</f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60">
        <f t="shared" si="0"/>
        <v>0</v>
      </c>
      <c r="L32" s="61">
        <f t="shared" si="1"/>
        <v>0</v>
      </c>
      <c r="M32" s="37" t="str">
        <f t="shared" si="4"/>
        <v>HC</v>
      </c>
      <c r="N32" s="37" t="str">
        <f t="shared" si="4"/>
        <v>HC</v>
      </c>
    </row>
    <row r="33" spans="1:14" ht="15.75">
      <c r="A33" s="29">
        <v>25</v>
      </c>
      <c r="B33" s="13">
        <f>дети!A25</f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f t="shared" si="0"/>
        <v>0</v>
      </c>
      <c r="L33" s="61">
        <f t="shared" si="1"/>
        <v>0</v>
      </c>
      <c r="M33" s="37" t="str">
        <f t="shared" si="2"/>
        <v>HC</v>
      </c>
      <c r="N33" s="37" t="str">
        <f t="shared" si="3"/>
        <v>HC</v>
      </c>
    </row>
    <row r="34" spans="1:14" ht="15.75">
      <c r="A34" s="29">
        <v>26</v>
      </c>
      <c r="B34" s="13">
        <f>дети!A26</f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60">
        <f t="shared" si="0"/>
        <v>0</v>
      </c>
      <c r="L34" s="61">
        <f t="shared" si="1"/>
        <v>0</v>
      </c>
      <c r="M34" s="37" t="str">
        <f t="shared" si="2"/>
        <v>HC</v>
      </c>
      <c r="N34" s="37" t="str">
        <f t="shared" si="3"/>
        <v>HC</v>
      </c>
    </row>
    <row r="35" spans="1:14" ht="15.75">
      <c r="A35" s="29">
        <v>27</v>
      </c>
      <c r="B35" s="13">
        <f>дети!A27</f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60">
        <f t="shared" si="0"/>
        <v>0</v>
      </c>
      <c r="L35" s="61">
        <f t="shared" si="1"/>
        <v>0</v>
      </c>
      <c r="M35" s="37" t="str">
        <f t="shared" si="2"/>
        <v>HC</v>
      </c>
      <c r="N35" s="37" t="str">
        <f t="shared" si="3"/>
        <v>HC</v>
      </c>
    </row>
    <row r="36" spans="1:14" ht="15.75">
      <c r="A36" s="29">
        <v>28</v>
      </c>
      <c r="B36" s="13">
        <f>дети!A28</f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60">
        <f t="shared" si="0"/>
        <v>0</v>
      </c>
      <c r="L36" s="61">
        <f t="shared" si="1"/>
        <v>0</v>
      </c>
      <c r="M36" s="37" t="str">
        <f>IF(K36=3,"B",IF(K36&gt;=2,"C","HC"))</f>
        <v>HC</v>
      </c>
      <c r="N36" s="37" t="str">
        <f>IF(L36=3,"B",IF(L36&gt;=2,"C","HC"))</f>
        <v>HC</v>
      </c>
    </row>
    <row r="37" spans="1:14" ht="15" customHeight="1">
      <c r="A37" s="120" t="s">
        <v>81</v>
      </c>
      <c r="B37" s="120"/>
      <c r="C37" s="19" t="e">
        <f>SUM(C9:C36)/дети!G2</f>
        <v>#DIV/0!</v>
      </c>
      <c r="D37" s="19" t="e">
        <f>SUM(D9:D35)/дети!G2</f>
        <v>#DIV/0!</v>
      </c>
      <c r="E37" s="19" t="e">
        <f>SUM(E9:E36)/дети!G2</f>
        <v>#DIV/0!</v>
      </c>
      <c r="F37" s="19" t="e">
        <f>SUM(F9:F35)/дети!G2</f>
        <v>#DIV/0!</v>
      </c>
      <c r="G37" s="19" t="e">
        <f>SUM(G9:G36)/дети!G2</f>
        <v>#DIV/0!</v>
      </c>
      <c r="H37" s="19" t="e">
        <f>SUM(H9:H35)/дети!G2</f>
        <v>#DIV/0!</v>
      </c>
      <c r="I37" s="19" t="e">
        <f>SUM(I9:I36)/дети!G2</f>
        <v>#DIV/0!</v>
      </c>
      <c r="J37" s="19" t="e">
        <f>SUM(J9:J35)/дети!G2</f>
        <v>#DIV/0!</v>
      </c>
      <c r="K37" s="19" t="e">
        <f>SUM(K9:K36)/дети!G2</f>
        <v>#DIV/0!</v>
      </c>
      <c r="L37" s="19" t="e">
        <f>SUM(L9:L36)/дети!G2</f>
        <v>#DIV/0!</v>
      </c>
      <c r="M37" s="63"/>
      <c r="N37" s="63"/>
    </row>
    <row r="38" spans="1:14" ht="15.75">
      <c r="A38" s="83"/>
      <c r="B38" s="22" t="s">
        <v>41</v>
      </c>
      <c r="C38" s="41" t="e">
        <f>COUNTIF(C9:C36,"=3")/дети!G2</f>
        <v>#DIV/0!</v>
      </c>
      <c r="D38" s="41" t="e">
        <f>COUNTIF(D9:D36,"=3")/дети!G2</f>
        <v>#DIV/0!</v>
      </c>
      <c r="E38" s="41" t="e">
        <f>COUNTIF(E9:E36,"=3")/дети!G2</f>
        <v>#DIV/0!</v>
      </c>
      <c r="F38" s="41" t="e">
        <f>COUNTIF(F9:F36,"=3")/дети!G2</f>
        <v>#DIV/0!</v>
      </c>
      <c r="G38" s="41" t="e">
        <f>COUNTIF(G9:G36,"=3")/дети!G2</f>
        <v>#DIV/0!</v>
      </c>
      <c r="H38" s="41" t="e">
        <f>COUNTIF(H9:H36,"=3")/дети!G2</f>
        <v>#DIV/0!</v>
      </c>
      <c r="I38" s="41" t="e">
        <f>COUNTIF(I9:I36,"=3")/дети!G2</f>
        <v>#DIV/0!</v>
      </c>
      <c r="J38" s="41" t="e">
        <f>COUNTIF(J9:J36,"=3")/дети!G2</f>
        <v>#DIV/0!</v>
      </c>
      <c r="K38" s="24" t="e">
        <f>COUNTIF(K9:K36,"=3")/дети!G2</f>
        <v>#DIV/0!</v>
      </c>
      <c r="L38" s="24" t="e">
        <f>COUNTIF(L9:L36,"=3")/дети!G2</f>
        <v>#DIV/0!</v>
      </c>
      <c r="M38" s="84"/>
      <c r="N38" s="84"/>
    </row>
    <row r="39" spans="1:14" ht="15.75">
      <c r="A39" s="83"/>
      <c r="B39" s="25" t="s">
        <v>17</v>
      </c>
      <c r="C39" s="41" t="e">
        <f>COUNTIF(C9:C36,"=2")/дети!G2</f>
        <v>#DIV/0!</v>
      </c>
      <c r="D39" s="41" t="e">
        <f>COUNTIF(D9:D36,"=2")/дети!G2</f>
        <v>#DIV/0!</v>
      </c>
      <c r="E39" s="41" t="e">
        <f>COUNTIF(E9:E36,"=2")/дети!G2</f>
        <v>#DIV/0!</v>
      </c>
      <c r="F39" s="41" t="e">
        <f>COUNTIF(F9:F36,"=2")/дети!G2</f>
        <v>#DIV/0!</v>
      </c>
      <c r="G39" s="41" t="e">
        <f>COUNTIF(G9:G36,"=2")/дети!G2</f>
        <v>#DIV/0!</v>
      </c>
      <c r="H39" s="41" t="e">
        <f>COUNTIF(H9:H36,"=2")/дети!G2</f>
        <v>#DIV/0!</v>
      </c>
      <c r="I39" s="41" t="e">
        <f>COUNTIF(I9:I36,"=2")/дети!G2</f>
        <v>#DIV/0!</v>
      </c>
      <c r="J39" s="41" t="e">
        <f>COUNTIF(J9:J36,"=2")/дети!G2</f>
        <v>#DIV/0!</v>
      </c>
      <c r="K39" s="24" t="e">
        <f>1-(K40+K38)</f>
        <v>#DIV/0!</v>
      </c>
      <c r="L39" s="24" t="e">
        <f>1-(L40+L38)</f>
        <v>#DIV/0!</v>
      </c>
      <c r="M39" s="84"/>
      <c r="N39" s="85"/>
    </row>
    <row r="40" spans="1:14" ht="15.75">
      <c r="A40" s="83"/>
      <c r="B40" s="22" t="s">
        <v>18</v>
      </c>
      <c r="C40" s="41" t="e">
        <f>COUNTIF(C9:C36,"=1")/дети!G2</f>
        <v>#DIV/0!</v>
      </c>
      <c r="D40" s="41" t="e">
        <f>COUNTIF(D9:D36,"=1")/дети!G2</f>
        <v>#DIV/0!</v>
      </c>
      <c r="E40" s="41" t="e">
        <f>COUNTIF(E9:E36,"=1")/дети!G2</f>
        <v>#DIV/0!</v>
      </c>
      <c r="F40" s="41" t="e">
        <f>COUNTIF(F9:F36,"=1")/дети!G2</f>
        <v>#DIV/0!</v>
      </c>
      <c r="G40" s="41" t="e">
        <f>COUNTIF(G9:G36,"=1")/дети!G2</f>
        <v>#DIV/0!</v>
      </c>
      <c r="H40" s="41" t="e">
        <f>COUNTIF(H9:H36,"=1")/дети!G2</f>
        <v>#DIV/0!</v>
      </c>
      <c r="I40" s="41" t="e">
        <f>COUNTIF(I9:I36,"=1")/дети!G2</f>
        <v>#DIV/0!</v>
      </c>
      <c r="J40" s="41" t="e">
        <f>COUNTIF(J9:J36,"=1")/дети!G2</f>
        <v>#DIV/0!</v>
      </c>
      <c r="K40" s="27" t="e">
        <f>COUNTIF(K9:K36,"&lt;2")/дети!G2</f>
        <v>#DIV/0!</v>
      </c>
      <c r="L40" s="27" t="e">
        <f>COUNTIF(L9:L36,"&lt;2")/дети!G2</f>
        <v>#DIV/0!</v>
      </c>
      <c r="M40" s="84"/>
      <c r="N40" s="85"/>
    </row>
    <row r="41" ht="15.75">
      <c r="K41" s="86">
        <f>SUM(K9:K36)</f>
        <v>0</v>
      </c>
    </row>
    <row r="42" ht="15.75">
      <c r="A42" s="28" t="s">
        <v>82</v>
      </c>
    </row>
  </sheetData>
  <sheetProtection selectLockedCells="1" selectUnlockedCells="1"/>
  <mergeCells count="11">
    <mergeCell ref="A4:N4"/>
    <mergeCell ref="A1:N1"/>
    <mergeCell ref="K5:L7"/>
    <mergeCell ref="M5:N7"/>
    <mergeCell ref="A37:B37"/>
    <mergeCell ref="A5:A8"/>
    <mergeCell ref="B5:B8"/>
    <mergeCell ref="C5:D7"/>
    <mergeCell ref="E5:F7"/>
    <mergeCell ref="G5:H7"/>
    <mergeCell ref="I5:J7"/>
  </mergeCells>
  <printOptions/>
  <pageMargins left="0.2" right="0.32013888888888886" top="0.1701388888888889" bottom="0.22013888888888888" header="0.5118055555555555" footer="0.5118055555555555"/>
  <pageSetup horizontalDpi="300" verticalDpi="300" orientation="landscape" paperSize="9" scale="82" r:id="rId2"/>
  <rowBreaks count="1" manualBreakCount="1">
    <brk id="40" max="255" man="1"/>
  </rowBreaks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A1">
      <selection activeCell="C38" sqref="C38"/>
    </sheetView>
  </sheetViews>
  <sheetFormatPr defaultColWidth="8.7109375" defaultRowHeight="12.75"/>
  <cols>
    <col min="1" max="1" width="25.7109375" style="87" customWidth="1"/>
    <col min="2" max="5" width="8.7109375" style="87" customWidth="1"/>
    <col min="6" max="6" width="23.140625" style="87" customWidth="1"/>
    <col min="7" max="7" width="11.140625" style="87" customWidth="1"/>
    <col min="8" max="16384" width="8.7109375" style="87" customWidth="1"/>
  </cols>
  <sheetData>
    <row r="1" ht="16.5" thickBot="1">
      <c r="A1" s="88"/>
    </row>
    <row r="2" spans="1:7" ht="23.25" thickBot="1">
      <c r="A2" s="88"/>
      <c r="E2" s="89" t="s">
        <v>83</v>
      </c>
      <c r="F2" s="90"/>
      <c r="G2" s="91">
        <v>0</v>
      </c>
    </row>
    <row r="3" ht="16.5" thickBot="1">
      <c r="A3" s="88"/>
    </row>
    <row r="4" ht="16.5" thickBot="1">
      <c r="A4" s="88"/>
    </row>
    <row r="5" ht="16.5" thickBot="1">
      <c r="A5" s="88"/>
    </row>
    <row r="6" ht="16.5" thickBot="1">
      <c r="A6" s="88"/>
    </row>
    <row r="7" spans="1:16" ht="16.5" thickBot="1">
      <c r="A7" s="88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6.5" thickBot="1">
      <c r="A8" s="88"/>
      <c r="D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ht="16.5" thickBot="1">
      <c r="A9" s="88"/>
    </row>
    <row r="10" ht="16.5" thickBot="1">
      <c r="A10" s="88"/>
    </row>
    <row r="11" ht="16.5" thickBot="1">
      <c r="A11" s="88"/>
    </row>
    <row r="12" ht="16.5" thickBot="1">
      <c r="A12" s="88"/>
    </row>
    <row r="13" ht="16.5" thickBot="1">
      <c r="A13" s="88"/>
    </row>
    <row r="14" ht="16.5" thickBot="1">
      <c r="A14" s="88"/>
    </row>
    <row r="15" ht="16.5" thickBot="1">
      <c r="A15" s="88"/>
    </row>
    <row r="16" ht="16.5" thickBot="1">
      <c r="A16" s="88"/>
    </row>
    <row r="17" ht="16.5" thickBot="1">
      <c r="A17" s="88"/>
    </row>
    <row r="18" ht="16.5" thickBot="1">
      <c r="A18" s="88"/>
    </row>
    <row r="19" ht="16.5" thickBot="1">
      <c r="A19" s="88"/>
    </row>
    <row r="20" ht="16.5" thickBot="1">
      <c r="A20" s="88"/>
    </row>
    <row r="21" ht="16.5" thickBot="1">
      <c r="A21" s="88"/>
    </row>
    <row r="22" ht="16.5" thickBot="1">
      <c r="A22" s="88"/>
    </row>
    <row r="23" ht="16.5" thickBot="1">
      <c r="A23" s="88"/>
    </row>
    <row r="24" ht="16.5" thickBot="1">
      <c r="A24" s="88"/>
    </row>
    <row r="25" ht="16.5" thickBot="1">
      <c r="A25" s="88"/>
    </row>
    <row r="26" ht="16.5" thickBot="1">
      <c r="A26" s="88"/>
    </row>
    <row r="27" ht="16.5" thickBot="1">
      <c r="A27" s="88"/>
    </row>
    <row r="28" ht="16.5" thickBot="1">
      <c r="A28" s="88"/>
    </row>
    <row r="29" ht="20.25">
      <c r="A29" s="93" t="s">
        <v>97</v>
      </c>
    </row>
    <row r="30" ht="18.75">
      <c r="A30" s="140" t="s">
        <v>98</v>
      </c>
    </row>
    <row r="31" ht="18.75">
      <c r="A31" s="141" t="s">
        <v>99</v>
      </c>
    </row>
    <row r="32" spans="2:8" ht="15">
      <c r="B32" s="94"/>
      <c r="C32" s="94"/>
      <c r="D32" s="94"/>
      <c r="E32" s="94"/>
      <c r="F32" s="94"/>
      <c r="G32" s="94"/>
      <c r="H32" s="94"/>
    </row>
    <row r="33" spans="2:8" ht="15">
      <c r="B33" s="94"/>
      <c r="C33" s="94"/>
      <c r="D33" s="95"/>
      <c r="E33" s="94"/>
      <c r="F33" s="94"/>
      <c r="G33" s="94"/>
      <c r="H33" s="94"/>
    </row>
    <row r="34" spans="2:8" ht="15">
      <c r="B34" s="94"/>
      <c r="C34" s="94"/>
      <c r="D34" s="94"/>
      <c r="E34" s="94"/>
      <c r="F34" s="94"/>
      <c r="G34" s="94"/>
      <c r="H34" s="9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E24" sqref="E24"/>
    </sheetView>
  </sheetViews>
  <sheetFormatPr defaultColWidth="8.7109375" defaultRowHeight="12.75"/>
  <cols>
    <col min="1" max="16384" width="8.7109375" style="87" customWidth="1"/>
  </cols>
  <sheetData>
    <row r="2" spans="1:12" ht="15">
      <c r="A2" s="96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>
      <c r="A3" s="98" t="s">
        <v>85</v>
      </c>
    </row>
    <row r="4" ht="15">
      <c r="A4" s="98" t="s">
        <v>86</v>
      </c>
    </row>
    <row r="5" ht="15">
      <c r="A5" s="98" t="s">
        <v>87</v>
      </c>
    </row>
    <row r="6" ht="15">
      <c r="A6" s="98"/>
    </row>
    <row r="7" spans="1:12" ht="1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ht="15">
      <c r="A8" s="98" t="s">
        <v>88</v>
      </c>
    </row>
    <row r="9" ht="15">
      <c r="A9" s="98" t="s">
        <v>89</v>
      </c>
    </row>
    <row r="10" ht="15">
      <c r="A10" s="98" t="s">
        <v>90</v>
      </c>
    </row>
    <row r="11" ht="15">
      <c r="A11" s="98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Заведующий</cp:lastModifiedBy>
  <cp:lastPrinted>2021-05-06T09:43:50Z</cp:lastPrinted>
  <dcterms:modified xsi:type="dcterms:W3CDTF">2022-11-11T12:34:26Z</dcterms:modified>
  <cp:category/>
  <cp:version/>
  <cp:contentType/>
  <cp:contentStatus/>
</cp:coreProperties>
</file>